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Rektorat\OIP\!VZ Úklid + recepce - Černá louka\"/>
    </mc:Choice>
  </mc:AlternateContent>
  <xr:revisionPtr revIDLastSave="0" documentId="13_ncr:1_{81AB85F8-AFA7-4650-9179-C728538489F9}" xr6:coauthVersionLast="36" xr6:coauthVersionMax="36" xr10:uidLastSave="{00000000-0000-0000-0000-000000000000}"/>
  <bookViews>
    <workbookView xWindow="0" yWindow="0" windowWidth="28800" windowHeight="12225" tabRatio="706" activeTab="5" xr2:uid="{00000000-000D-0000-FFFF-FFFF00000000}"/>
  </bookViews>
  <sheets>
    <sheet name="1PP" sheetId="1" r:id="rId1"/>
    <sheet name="1NP" sheetId="3" r:id="rId2"/>
    <sheet name="2NP" sheetId="4" r:id="rId3"/>
    <sheet name="3NP" sheetId="5" r:id="rId4"/>
    <sheet name="3NP mezipatro" sheetId="7" r:id="rId5"/>
    <sheet name="4NP" sheetId="6" r:id="rId6"/>
  </sheets>
  <definedNames>
    <definedName name="_xlnm._FilterDatabase" localSheetId="1" hidden="1">'1NP'!$A$2:$E$55</definedName>
    <definedName name="_xlnm._FilterDatabase" localSheetId="2" hidden="1">'2NP'!$A$2:$E$72</definedName>
    <definedName name="_xlnm._FilterDatabase" localSheetId="3" hidden="1">'3NP'!$B$54:$C$58</definedName>
    <definedName name="_xlnm._FilterDatabase" localSheetId="5" hidden="1">'4NP'!$A$1:$E$33</definedName>
    <definedName name="_xlnm.Print_Area" localSheetId="2">'2NP'!$A$1:$E$78</definedName>
    <definedName name="_xlnm.Print_Area" localSheetId="3">'3NP'!$A$1:$E$61</definedName>
  </definedNames>
  <calcPr calcId="191029"/>
</workbook>
</file>

<file path=xl/calcChain.xml><?xml version="1.0" encoding="utf-8"?>
<calcChain xmlns="http://schemas.openxmlformats.org/spreadsheetml/2006/main">
  <c r="C28" i="1" l="1"/>
  <c r="C64" i="3" l="1"/>
  <c r="C63" i="3"/>
  <c r="C60" i="3"/>
  <c r="C61" i="3"/>
  <c r="C62" i="3"/>
  <c r="C79" i="4"/>
  <c r="C82" i="4" s="1"/>
  <c r="C81" i="4"/>
  <c r="C80" i="4"/>
  <c r="C77" i="4"/>
  <c r="C58" i="5"/>
  <c r="C57" i="5"/>
  <c r="C56" i="5"/>
  <c r="C55" i="5"/>
  <c r="C54" i="5"/>
  <c r="C53" i="5"/>
  <c r="C13" i="7"/>
  <c r="C12" i="7"/>
  <c r="C43" i="6"/>
  <c r="C42" i="6"/>
  <c r="C41" i="6"/>
  <c r="C40" i="6"/>
  <c r="C38" i="6"/>
  <c r="C23" i="1"/>
  <c r="C65" i="3" l="1"/>
  <c r="C35" i="6"/>
  <c r="C5" i="7" l="1"/>
  <c r="C50" i="5"/>
  <c r="C74" i="4"/>
  <c r="C57" i="3"/>
  <c r="C20" i="1" l="1"/>
</calcChain>
</file>

<file path=xl/sharedStrings.xml><?xml version="1.0" encoding="utf-8"?>
<sst xmlns="http://schemas.openxmlformats.org/spreadsheetml/2006/main" count="802" uniqueCount="278">
  <si>
    <r>
      <rPr>
        <sz val="11.5"/>
        <rFont val="Times New Roman"/>
      </rPr>
      <t>LEGENDA MÍSTNOSTÍ</t>
    </r>
  </si>
  <si>
    <r>
      <rPr>
        <sz val="11.5"/>
        <rFont val="Times New Roman"/>
      </rPr>
      <t>označení</t>
    </r>
  </si>
  <si>
    <r>
      <rPr>
        <sz val="11.5"/>
        <rFont val="Times New Roman"/>
      </rPr>
      <t>název</t>
    </r>
  </si>
  <si>
    <r>
      <rPr>
        <sz val="11.5"/>
        <rFont val="Times New Roman"/>
      </rPr>
      <t>plocha (m</t>
    </r>
    <r>
      <rPr>
        <sz val="11.5"/>
        <rFont val="Times New Roman"/>
      </rPr>
      <t>2</t>
    </r>
    <r>
      <rPr>
        <sz val="11.5"/>
        <rFont val="Times New Roman"/>
      </rPr>
      <t>)</t>
    </r>
  </si>
  <si>
    <r>
      <rPr>
        <sz val="11.5"/>
        <rFont val="Times New Roman"/>
      </rPr>
      <t>podlaha</t>
    </r>
  </si>
  <si>
    <r>
      <rPr>
        <sz val="11.5"/>
        <rFont val="Times New Roman"/>
      </rPr>
      <t>S.01</t>
    </r>
  </si>
  <si>
    <r>
      <rPr>
        <sz val="11.5"/>
        <rFont val="Times New Roman"/>
      </rPr>
      <t>schodiště</t>
    </r>
  </si>
  <si>
    <r>
      <rPr>
        <sz val="11.5"/>
        <rFont val="Times New Roman"/>
      </rPr>
      <t>S.02</t>
    </r>
  </si>
  <si>
    <r>
      <rPr>
        <sz val="11.5"/>
        <rFont val="Times New Roman"/>
      </rPr>
      <t>strojovna VZT</t>
    </r>
  </si>
  <si>
    <r>
      <rPr>
        <sz val="11.5"/>
        <rFont val="Times New Roman"/>
      </rPr>
      <t xml:space="preserve">betonová mazanina </t>
    </r>
    <r>
      <rPr>
        <sz val="11.5"/>
        <rFont val="Times New Roman"/>
      </rPr>
      <t xml:space="preserve">strojně hlazená se </t>
    </r>
    <r>
      <rPr>
        <sz val="11.5"/>
        <rFont val="Times New Roman"/>
      </rPr>
      <t>vsypem</t>
    </r>
  </si>
  <si>
    <r>
      <rPr>
        <sz val="11.5"/>
        <rFont val="Times New Roman"/>
      </rPr>
      <t>S.03</t>
    </r>
  </si>
  <si>
    <r>
      <rPr>
        <sz val="11.5"/>
        <rFont val="Times New Roman"/>
      </rPr>
      <t>technické zázemí</t>
    </r>
  </si>
  <si>
    <r>
      <rPr>
        <sz val="11.5"/>
        <rFont val="Times New Roman"/>
      </rPr>
      <t>vodoměrná soustava</t>
    </r>
  </si>
  <si>
    <r>
      <rPr>
        <sz val="11.5"/>
        <rFont val="Times New Roman"/>
      </rPr>
      <t>S.05</t>
    </r>
  </si>
  <si>
    <r>
      <rPr>
        <sz val="11.5"/>
        <rFont val="Times New Roman"/>
      </rPr>
      <t>vytápění - kotelna</t>
    </r>
  </si>
  <si>
    <r>
      <rPr>
        <sz val="11.5"/>
        <rFont val="Times New Roman"/>
      </rPr>
      <t>S.06</t>
    </r>
  </si>
  <si>
    <r>
      <rPr>
        <sz val="11.5"/>
        <rFont val="Times New Roman"/>
      </rPr>
      <t>technické zázemí - předsíň</t>
    </r>
  </si>
  <si>
    <r>
      <rPr>
        <sz val="11.5"/>
        <rFont val="Times New Roman"/>
      </rPr>
      <t>S.07</t>
    </r>
  </si>
  <si>
    <r>
      <rPr>
        <sz val="11.5"/>
        <rFont val="Times New Roman"/>
      </rPr>
      <t>technické zázemí - předsíň</t>
    </r>
  </si>
  <si>
    <r>
      <rPr>
        <sz val="11.5"/>
        <rFont val="Times New Roman"/>
      </rPr>
      <t>S.08</t>
    </r>
  </si>
  <si>
    <r>
      <rPr>
        <sz val="11.5"/>
        <rFont val="Times New Roman"/>
      </rPr>
      <t>náhradni zdroj energie NO</t>
    </r>
  </si>
  <si>
    <r>
      <rPr>
        <sz val="11.5"/>
        <rFont val="Times New Roman"/>
      </rPr>
      <t>S.09</t>
    </r>
  </si>
  <si>
    <r>
      <rPr>
        <sz val="11.5"/>
        <rFont val="Times New Roman"/>
      </rPr>
      <t>trafostanice + rozvodna silnoproudu</t>
    </r>
  </si>
  <si>
    <r>
      <rPr>
        <sz val="11.5"/>
        <rFont val="Times New Roman"/>
      </rPr>
      <t>S.10</t>
    </r>
  </si>
  <si>
    <r>
      <rPr>
        <sz val="11.5"/>
        <rFont val="Times New Roman"/>
      </rPr>
      <t>místnost údržby</t>
    </r>
  </si>
  <si>
    <r>
      <rPr>
        <sz val="11.5"/>
        <rFont val="Times New Roman"/>
      </rPr>
      <t>S.11</t>
    </r>
  </si>
  <si>
    <r>
      <rPr>
        <sz val="11.5"/>
        <rFont val="Times New Roman"/>
      </rPr>
      <t>S.12</t>
    </r>
  </si>
  <si>
    <r>
      <rPr>
        <sz val="11.5"/>
        <rFont val="Times New Roman"/>
      </rPr>
      <t>S.13</t>
    </r>
  </si>
  <si>
    <r>
      <rPr>
        <sz val="11.5"/>
        <rFont val="Times New Roman"/>
      </rPr>
      <t>S.14</t>
    </r>
  </si>
  <si>
    <r>
      <rPr>
        <sz val="11.5"/>
        <rFont val="Times New Roman"/>
      </rPr>
      <t>depozit školních prací</t>
    </r>
  </si>
  <si>
    <r>
      <rPr>
        <sz val="11.5"/>
        <rFont val="Times New Roman"/>
      </rPr>
      <t>S.15</t>
    </r>
  </si>
  <si>
    <r>
      <rPr>
        <sz val="11.5"/>
        <rFont val="Times New Roman"/>
      </rPr>
      <t>sjezdová rampa</t>
    </r>
  </si>
  <si>
    <r>
      <rPr>
        <sz val="11.5"/>
        <rFont val="Times New Roman"/>
      </rPr>
      <t>S.16</t>
    </r>
  </si>
  <si>
    <r>
      <rPr>
        <sz val="11.5"/>
        <rFont val="Times New Roman"/>
      </rPr>
      <t>rozvodna SOZ</t>
    </r>
  </si>
  <si>
    <r>
      <rPr>
        <sz val="11.5"/>
        <rFont val="Times New Roman"/>
      </rPr>
      <t xml:space="preserve">betonová mazanina </t>
    </r>
    <r>
      <rPr>
        <sz val="11.5"/>
        <rFont val="Times New Roman"/>
      </rPr>
      <t xml:space="preserve">strojně hlazená se </t>
    </r>
    <r>
      <rPr>
        <sz val="11.5"/>
        <rFont val="Times New Roman"/>
      </rPr>
      <t>vsypem</t>
    </r>
  </si>
  <si>
    <r>
      <rPr>
        <sz val="11.5"/>
        <rFont val="Times New Roman"/>
      </rPr>
      <t>betonová mazanina</t>
    </r>
  </si>
  <si>
    <r>
      <rPr>
        <sz val="11.5"/>
        <rFont val="Times New Roman"/>
      </rPr>
      <t>CELKEM PLOCHA (m</t>
    </r>
    <r>
      <rPr>
        <sz val="11.5"/>
        <rFont val="Times New Roman"/>
      </rPr>
      <t>2</t>
    </r>
    <r>
      <rPr>
        <sz val="11.5"/>
        <rFont val="Times New Roman"/>
      </rPr>
      <t>)</t>
    </r>
  </si>
  <si>
    <r>
      <rPr>
        <sz val="11.5"/>
        <rFont val="Times New Roman"/>
      </rPr>
      <t>recepce</t>
    </r>
  </si>
  <si>
    <r>
      <rPr>
        <sz val="11.5"/>
        <rFont val="Times New Roman"/>
      </rPr>
      <t>komunikační prostor</t>
    </r>
  </si>
  <si>
    <r>
      <rPr>
        <sz val="11.5"/>
        <rFont val="Times New Roman"/>
      </rPr>
      <t>kobercová krytina, lepená</t>
    </r>
  </si>
  <si>
    <r>
      <rPr>
        <sz val="11.5"/>
        <rFont val="Times New Roman"/>
      </rPr>
      <t xml:space="preserve">jemná čisticí zóna kobercová </t>
    </r>
    <r>
      <rPr>
        <sz val="11.5"/>
        <rFont val="Times New Roman"/>
      </rPr>
      <t>(7,93 m</t>
    </r>
    <r>
      <rPr>
        <sz val="11.5"/>
        <rFont val="Times New Roman"/>
      </rPr>
      <t>2</t>
    </r>
    <r>
      <rPr>
        <sz val="11.5"/>
        <rFont val="Times New Roman"/>
      </rPr>
      <t xml:space="preserve">), betonová mazanina </t>
    </r>
    <r>
      <rPr>
        <sz val="11.5"/>
        <rFont val="Times New Roman"/>
      </rPr>
      <t>strojně hlazená se vsypem</t>
    </r>
  </si>
  <si>
    <r>
      <rPr>
        <sz val="11.5"/>
        <rFont val="Times New Roman"/>
      </rPr>
      <t>koncertní sál - hlukový filtr</t>
    </r>
  </si>
  <si>
    <r>
      <rPr>
        <sz val="11.5"/>
        <rFont val="Times New Roman"/>
      </rPr>
      <t>WC</t>
    </r>
  </si>
  <si>
    <r>
      <rPr>
        <sz val="11.5"/>
        <rFont val="Times New Roman"/>
      </rPr>
      <t>1.28b</t>
    </r>
  </si>
  <si>
    <r>
      <rPr>
        <sz val="11.5"/>
        <rFont val="Times New Roman"/>
      </rPr>
      <t>1.28a</t>
    </r>
  </si>
  <si>
    <r>
      <rPr>
        <sz val="11.5"/>
        <rFont val="Times New Roman"/>
      </rPr>
      <t xml:space="preserve">předsíň </t>
    </r>
    <r>
      <rPr>
        <sz val="11.5"/>
        <rFont val="Times New Roman"/>
      </rPr>
      <t>WC</t>
    </r>
  </si>
  <si>
    <r>
      <rPr>
        <sz val="11.5"/>
        <rFont val="Times New Roman"/>
      </rPr>
      <t>1.27b</t>
    </r>
  </si>
  <si>
    <r>
      <rPr>
        <sz val="11.5"/>
        <rFont val="Times New Roman"/>
      </rPr>
      <t>1.27a</t>
    </r>
  </si>
  <si>
    <r>
      <rPr>
        <sz val="11.5"/>
        <rFont val="Times New Roman"/>
      </rPr>
      <t>koupelna VIP</t>
    </r>
  </si>
  <si>
    <r>
      <rPr>
        <sz val="11.5"/>
        <rFont val="Times New Roman"/>
      </rPr>
      <t>1.25a</t>
    </r>
  </si>
  <si>
    <r>
      <rPr>
        <sz val="11.5"/>
        <rFont val="Times New Roman"/>
      </rPr>
      <t>šatna VIP</t>
    </r>
  </si>
  <si>
    <r>
      <rPr>
        <sz val="11.5"/>
        <rFont val="Times New Roman"/>
      </rPr>
      <t>1.22a</t>
    </r>
  </si>
  <si>
    <r>
      <rPr>
        <sz val="11.5"/>
        <rFont val="Times New Roman"/>
      </rPr>
      <t>neobsazeno</t>
    </r>
  </si>
  <si>
    <r>
      <rPr>
        <sz val="11.5"/>
        <rFont val="Times New Roman"/>
      </rPr>
      <t>1.17a</t>
    </r>
  </si>
  <si>
    <r>
      <rPr>
        <sz val="11.5"/>
        <rFont val="Times New Roman"/>
      </rPr>
      <t>úklid</t>
    </r>
  </si>
  <si>
    <r>
      <rPr>
        <sz val="11.5"/>
        <rFont val="Times New Roman"/>
      </rPr>
      <t>1.13b</t>
    </r>
  </si>
  <si>
    <r>
      <rPr>
        <sz val="11.5"/>
        <rFont val="Times New Roman"/>
      </rPr>
      <t>WC muži</t>
    </r>
  </si>
  <si>
    <r>
      <rPr>
        <sz val="11.5"/>
        <rFont val="Times New Roman"/>
      </rPr>
      <t>1.13a</t>
    </r>
  </si>
  <si>
    <r>
      <rPr>
        <sz val="11.5"/>
        <rFont val="Times New Roman"/>
      </rPr>
      <t>WC ženy</t>
    </r>
  </si>
  <si>
    <r>
      <rPr>
        <sz val="11.5"/>
        <rFont val="Times New Roman"/>
      </rPr>
      <t>1.12b</t>
    </r>
  </si>
  <si>
    <r>
      <rPr>
        <sz val="11.5"/>
        <rFont val="Times New Roman"/>
      </rPr>
      <t>1.12a</t>
    </r>
  </si>
  <si>
    <r>
      <rPr>
        <sz val="11.5"/>
        <rFont val="Times New Roman"/>
      </rPr>
      <t>1.08d</t>
    </r>
  </si>
  <si>
    <r>
      <rPr>
        <sz val="11.5"/>
        <rFont val="Times New Roman"/>
      </rPr>
      <t>1.08c</t>
    </r>
  </si>
  <si>
    <r>
      <rPr>
        <sz val="11.5"/>
        <rFont val="Times New Roman"/>
      </rPr>
      <t>1.08b</t>
    </r>
  </si>
  <si>
    <r>
      <rPr>
        <sz val="11.5"/>
        <rFont val="Times New Roman"/>
      </rPr>
      <t>1.08a</t>
    </r>
  </si>
  <si>
    <r>
      <rPr>
        <sz val="11.5"/>
        <rFont val="Times New Roman"/>
      </rPr>
      <t xml:space="preserve">betonová mazanina strojně </t>
    </r>
    <r>
      <rPr>
        <sz val="11.5"/>
        <rFont val="Times New Roman"/>
      </rPr>
      <t>hlazena se vsypem</t>
    </r>
  </si>
  <si>
    <r>
      <rPr>
        <sz val="11.5"/>
        <rFont val="Times New Roman"/>
      </rPr>
      <t>foyer</t>
    </r>
  </si>
  <si>
    <r>
      <rPr>
        <sz val="11.5"/>
        <rFont val="Times New Roman"/>
      </rPr>
      <t>DesignLab</t>
    </r>
  </si>
  <si>
    <r>
      <rPr>
        <sz val="11.5"/>
        <rFont val="Times New Roman"/>
      </rPr>
      <t>1.01b</t>
    </r>
  </si>
  <si>
    <r>
      <rPr>
        <sz val="11.5"/>
        <rFont val="Times New Roman"/>
      </rPr>
      <t>hlukový filtr</t>
    </r>
  </si>
  <si>
    <r>
      <rPr>
        <sz val="11.5"/>
        <rFont val="Times New Roman"/>
      </rPr>
      <t>2.42d</t>
    </r>
  </si>
  <si>
    <r>
      <rPr>
        <sz val="11.5"/>
        <rFont val="Times New Roman"/>
      </rPr>
      <t>2.42c</t>
    </r>
  </si>
  <si>
    <r>
      <rPr>
        <sz val="11.5"/>
        <rFont val="Times New Roman"/>
      </rPr>
      <t>2.42b</t>
    </r>
  </si>
  <si>
    <r>
      <rPr>
        <sz val="11.5"/>
        <rFont val="Times New Roman"/>
      </rPr>
      <t>2.42a</t>
    </r>
  </si>
  <si>
    <r>
      <rPr>
        <sz val="11.5"/>
        <rFont val="Times New Roman"/>
      </rPr>
      <t>cvičebna</t>
    </r>
  </si>
  <si>
    <r>
      <rPr>
        <sz val="11.5"/>
        <rFont val="Times New Roman"/>
      </rPr>
      <t>2.37d</t>
    </r>
  </si>
  <si>
    <r>
      <rPr>
        <sz val="11.5"/>
        <rFont val="Times New Roman"/>
      </rPr>
      <t>2.37c</t>
    </r>
  </si>
  <si>
    <r>
      <rPr>
        <sz val="11.5"/>
        <rFont val="Times New Roman"/>
      </rPr>
      <t>2.37b</t>
    </r>
  </si>
  <si>
    <r>
      <rPr>
        <sz val="11.5"/>
        <rFont val="Times New Roman"/>
      </rPr>
      <t>předsíň WC ženy</t>
    </r>
  </si>
  <si>
    <r>
      <rPr>
        <sz val="11.5"/>
        <rFont val="Times New Roman"/>
      </rPr>
      <t>2.37a</t>
    </r>
  </si>
  <si>
    <r>
      <rPr>
        <sz val="11.5"/>
        <rFont val="Times New Roman"/>
      </rPr>
      <t>chodba</t>
    </r>
  </si>
  <si>
    <r>
      <rPr>
        <sz val="11.5"/>
        <rFont val="Times New Roman"/>
      </rPr>
      <t>2.36c</t>
    </r>
  </si>
  <si>
    <r>
      <rPr>
        <sz val="11.5"/>
        <rFont val="Times New Roman"/>
      </rPr>
      <t>2.36a</t>
    </r>
  </si>
  <si>
    <r>
      <rPr>
        <sz val="11.5"/>
        <rFont val="Times New Roman"/>
      </rPr>
      <t>2.34b</t>
    </r>
  </si>
  <si>
    <r>
      <rPr>
        <sz val="11.5"/>
        <rFont val="Times New Roman"/>
      </rPr>
      <t>WC muži IMB - studenti</t>
    </r>
  </si>
  <si>
    <r>
      <rPr>
        <sz val="11.5"/>
        <rFont val="Times New Roman"/>
      </rPr>
      <t>2.34a</t>
    </r>
  </si>
  <si>
    <r>
      <rPr>
        <sz val="11.5"/>
        <rFont val="Times New Roman"/>
      </rPr>
      <t>cvičebna 24h</t>
    </r>
  </si>
  <si>
    <r>
      <rPr>
        <sz val="11.5"/>
        <rFont val="Times New Roman"/>
      </rPr>
      <t xml:space="preserve">chodba </t>
    </r>
    <r>
      <rPr>
        <sz val="11.5"/>
        <rFont val="Times New Roman"/>
      </rPr>
      <t>24h</t>
    </r>
  </si>
  <si>
    <r>
      <rPr>
        <sz val="11.5"/>
        <rFont val="Times New Roman"/>
      </rPr>
      <t xml:space="preserve">WC muži </t>
    </r>
    <r>
      <rPr>
        <sz val="11.5"/>
        <rFont val="Times New Roman"/>
      </rPr>
      <t>24h</t>
    </r>
  </si>
  <si>
    <r>
      <rPr>
        <sz val="11.5"/>
        <rFont val="Times New Roman"/>
      </rPr>
      <t>WC ženy 24h</t>
    </r>
  </si>
  <si>
    <r>
      <rPr>
        <sz val="11.5"/>
        <rFont val="Times New Roman"/>
      </rPr>
      <t>2.17a</t>
    </r>
  </si>
  <si>
    <r>
      <rPr>
        <sz val="11.5"/>
        <rFont val="Times New Roman"/>
      </rPr>
      <t>2.12b</t>
    </r>
  </si>
  <si>
    <r>
      <rPr>
        <sz val="11.5"/>
        <rFont val="Times New Roman"/>
      </rPr>
      <t>2.12a</t>
    </r>
  </si>
  <si>
    <r>
      <rPr>
        <sz val="11.5"/>
        <rFont val="Times New Roman"/>
      </rPr>
      <t>2.11b</t>
    </r>
  </si>
  <si>
    <r>
      <rPr>
        <sz val="11.5"/>
        <rFont val="Times New Roman"/>
      </rPr>
      <t>2.11a</t>
    </r>
  </si>
  <si>
    <r>
      <rPr>
        <sz val="11.5"/>
        <rFont val="Times New Roman"/>
      </rPr>
      <t>2.10b</t>
    </r>
  </si>
  <si>
    <r>
      <rPr>
        <sz val="11.5"/>
        <rFont val="Times New Roman"/>
      </rPr>
      <t>2.10a</t>
    </r>
  </si>
  <si>
    <r>
      <rPr>
        <sz val="11.5"/>
        <rFont val="Times New Roman"/>
      </rPr>
      <t>2.09b</t>
    </r>
  </si>
  <si>
    <r>
      <rPr>
        <sz val="11.5"/>
        <rFont val="Times New Roman"/>
      </rPr>
      <t>2.09a</t>
    </r>
  </si>
  <si>
    <r>
      <rPr>
        <sz val="11.5"/>
        <rFont val="Times New Roman"/>
      </rPr>
      <t>2.08b</t>
    </r>
  </si>
  <si>
    <r>
      <rPr>
        <sz val="11.5"/>
        <rFont val="Times New Roman"/>
      </rPr>
      <t>2.08a</t>
    </r>
  </si>
  <si>
    <r>
      <rPr>
        <sz val="11.5"/>
        <rFont val="Times New Roman"/>
      </rPr>
      <t xml:space="preserve">betonová mazanina </t>
    </r>
    <r>
      <rPr>
        <sz val="11.5"/>
        <rFont val="Times New Roman"/>
      </rPr>
      <t>strojně hlazená se vsypem</t>
    </r>
  </si>
  <si>
    <r>
      <rPr>
        <sz val="11.5"/>
        <rFont val="Times New Roman"/>
      </rPr>
      <t>společenský prostor</t>
    </r>
  </si>
  <si>
    <r>
      <rPr>
        <sz val="11.5"/>
        <rFont val="Times New Roman"/>
      </rPr>
      <t>ateliér pro design</t>
    </r>
  </si>
  <si>
    <r>
      <rPr>
        <sz val="11.5"/>
        <rFont val="Times New Roman"/>
      </rPr>
      <t>sál - zázemí techniky</t>
    </r>
  </si>
  <si>
    <r>
      <rPr>
        <sz val="11.5"/>
        <rFont val="Times New Roman"/>
      </rPr>
      <t>sál - technická obsluha sálu</t>
    </r>
  </si>
  <si>
    <r>
      <rPr>
        <sz val="11.5"/>
        <rFont val="Times New Roman"/>
      </rPr>
      <t>místnost pro kopírku</t>
    </r>
  </si>
  <si>
    <r>
      <rPr>
        <sz val="11.5"/>
        <rFont val="Times New Roman"/>
      </rPr>
      <t xml:space="preserve">předsíň </t>
    </r>
    <r>
      <rPr>
        <sz val="11.5"/>
        <rFont val="Times New Roman"/>
      </rPr>
      <t xml:space="preserve">WC </t>
    </r>
    <r>
      <rPr>
        <sz val="11.5"/>
        <rFont val="Times New Roman"/>
      </rPr>
      <t>muži</t>
    </r>
  </si>
  <si>
    <r>
      <rPr>
        <sz val="11.5"/>
        <rFont val="Times New Roman"/>
      </rPr>
      <t>3.28d</t>
    </r>
  </si>
  <si>
    <r>
      <rPr>
        <sz val="11.5"/>
        <rFont val="Times New Roman"/>
      </rPr>
      <t>3.28c</t>
    </r>
  </si>
  <si>
    <r>
      <rPr>
        <sz val="11.5"/>
        <rFont val="Times New Roman"/>
      </rPr>
      <t>3.28b</t>
    </r>
  </si>
  <si>
    <r>
      <rPr>
        <sz val="11.5"/>
        <rFont val="Times New Roman"/>
      </rPr>
      <t>3.28a</t>
    </r>
  </si>
  <si>
    <r>
      <rPr>
        <sz val="11.5"/>
        <rFont val="Times New Roman"/>
      </rPr>
      <t>3.27c</t>
    </r>
  </si>
  <si>
    <r>
      <rPr>
        <sz val="11.5"/>
        <rFont val="Times New Roman"/>
      </rPr>
      <t>3.27b</t>
    </r>
  </si>
  <si>
    <r>
      <rPr>
        <sz val="11.5"/>
        <rFont val="Times New Roman"/>
      </rPr>
      <t>WC ženy IMB - studenti</t>
    </r>
  </si>
  <si>
    <r>
      <rPr>
        <sz val="11.5"/>
        <rFont val="Times New Roman"/>
      </rPr>
      <t>3.27a</t>
    </r>
  </si>
  <si>
    <r>
      <rPr>
        <sz val="11.5"/>
        <rFont val="Times New Roman"/>
      </rPr>
      <t>předsíň WC ženy - studenti</t>
    </r>
  </si>
  <si>
    <r>
      <rPr>
        <sz val="11.5"/>
        <rFont val="Times New Roman"/>
      </rPr>
      <t>WC muži - studenti</t>
    </r>
  </si>
  <si>
    <r>
      <rPr>
        <sz val="11.5"/>
        <rFont val="Times New Roman"/>
      </rPr>
      <t>3.25b</t>
    </r>
  </si>
  <si>
    <r>
      <rPr>
        <sz val="11.5"/>
        <rFont val="Times New Roman"/>
      </rPr>
      <t>3.25a</t>
    </r>
  </si>
  <si>
    <r>
      <rPr>
        <sz val="11.5"/>
        <rFont val="Times New Roman"/>
      </rPr>
      <t>speciální učebna</t>
    </r>
  </si>
  <si>
    <r>
      <rPr>
        <sz val="11.5"/>
        <rFont val="Times New Roman"/>
      </rPr>
      <t>březová překližka + lak</t>
    </r>
  </si>
  <si>
    <r>
      <rPr>
        <sz val="11.5"/>
        <rFont val="Times New Roman"/>
      </rPr>
      <t>operní studio - speciální učebna</t>
    </r>
  </si>
  <si>
    <r>
      <rPr>
        <sz val="11.5"/>
        <rFont val="Times New Roman"/>
      </rPr>
      <t>depozit hudebních nástrojů</t>
    </r>
  </si>
  <si>
    <r>
      <rPr>
        <sz val="11.5"/>
        <rFont val="Times New Roman"/>
      </rPr>
      <t>serverovna</t>
    </r>
  </si>
  <si>
    <r>
      <rPr>
        <sz val="11.5"/>
        <rFont val="Times New Roman"/>
      </rPr>
      <t>kontrolní místnost k laboratoři</t>
    </r>
  </si>
  <si>
    <r>
      <rPr>
        <sz val="11.5"/>
        <rFont val="Times New Roman"/>
      </rPr>
      <t xml:space="preserve">strojovna VZT, technické </t>
    </r>
    <r>
      <rPr>
        <sz val="11.5"/>
        <rFont val="Times New Roman"/>
      </rPr>
      <t>zázemí</t>
    </r>
  </si>
  <si>
    <r>
      <rPr>
        <sz val="11.5"/>
        <rFont val="Times New Roman"/>
      </rPr>
      <t xml:space="preserve">speciální učebna - </t>
    </r>
    <r>
      <rPr>
        <sz val="11.5"/>
        <rFont val="Times New Roman"/>
      </rPr>
      <t>muzikoterapie - předsíň</t>
    </r>
  </si>
  <si>
    <r>
      <rPr>
        <sz val="11.5"/>
        <rFont val="Times New Roman"/>
      </rPr>
      <t>3.02a</t>
    </r>
  </si>
  <si>
    <r>
      <rPr>
        <sz val="11.5"/>
        <rFont val="Times New Roman"/>
      </rPr>
      <t xml:space="preserve">speciální učebna - </t>
    </r>
    <r>
      <rPr>
        <sz val="11.5"/>
        <rFont val="Times New Roman"/>
      </rPr>
      <t>muzikoterapie</t>
    </r>
  </si>
  <si>
    <r>
      <rPr>
        <sz val="11.5"/>
        <rFont val="Times New Roman"/>
      </rPr>
      <t xml:space="preserve">plocha </t>
    </r>
    <r>
      <rPr>
        <sz val="11.5"/>
        <rFont val="Times New Roman"/>
      </rPr>
      <t>(m</t>
    </r>
    <r>
      <rPr>
        <sz val="11.5"/>
        <rFont val="Times New Roman"/>
      </rPr>
      <t>2</t>
    </r>
    <r>
      <rPr>
        <sz val="11.5"/>
        <rFont val="Times New Roman"/>
      </rPr>
      <t>)</t>
    </r>
  </si>
  <si>
    <r>
      <rPr>
        <sz val="11.5"/>
        <rFont val="Times New Roman"/>
      </rPr>
      <t>označeni</t>
    </r>
  </si>
  <si>
    <r>
      <rPr>
        <sz val="11.5"/>
        <rFont val="Times New Roman"/>
      </rPr>
      <t>CELKEM PLOCHA (m)</t>
    </r>
  </si>
  <si>
    <r>
      <rPr>
        <sz val="11.5"/>
        <rFont val="Times New Roman"/>
      </rPr>
      <t>depozit výukových pomůcek</t>
    </r>
  </si>
  <si>
    <r>
      <rPr>
        <sz val="11.5"/>
        <rFont val="Times New Roman"/>
      </rPr>
      <t>předsíň WC muži</t>
    </r>
  </si>
  <si>
    <r>
      <rPr>
        <sz val="11.5"/>
        <rFont val="Times New Roman"/>
      </rPr>
      <t>4.11d</t>
    </r>
  </si>
  <si>
    <r>
      <rPr>
        <sz val="11.5"/>
        <rFont val="Times New Roman"/>
      </rPr>
      <t>4.11c</t>
    </r>
  </si>
  <si>
    <r>
      <rPr>
        <sz val="11.5"/>
        <rFont val="Times New Roman"/>
      </rPr>
      <t>4.11b</t>
    </r>
  </si>
  <si>
    <r>
      <rPr>
        <sz val="11.5"/>
        <rFont val="Times New Roman"/>
      </rPr>
      <t>4.11a</t>
    </r>
  </si>
  <si>
    <r>
      <rPr>
        <sz val="11.5"/>
        <rFont val="Times New Roman"/>
      </rPr>
      <t>4.10c</t>
    </r>
  </si>
  <si>
    <r>
      <rPr>
        <sz val="11.5"/>
        <rFont val="Times New Roman"/>
      </rPr>
      <t>4.10b</t>
    </r>
  </si>
  <si>
    <r>
      <rPr>
        <sz val="11.5"/>
        <rFont val="Times New Roman"/>
      </rPr>
      <t>4.10a</t>
    </r>
  </si>
  <si>
    <r>
      <rPr>
        <sz val="11.5"/>
        <rFont val="Times New Roman"/>
      </rPr>
      <t xml:space="preserve">WC </t>
    </r>
    <r>
      <rPr>
        <sz val="11.5"/>
        <rFont val="Times New Roman"/>
      </rPr>
      <t xml:space="preserve">muži </t>
    </r>
    <r>
      <rPr>
        <sz val="11.5"/>
        <rFont val="Times New Roman"/>
      </rPr>
      <t>IMB - studenti</t>
    </r>
  </si>
  <si>
    <r>
      <rPr>
        <sz val="11.5"/>
        <rFont val="Times New Roman"/>
      </rPr>
      <t>4.08a</t>
    </r>
  </si>
  <si>
    <r>
      <rPr>
        <sz val="11.5"/>
        <rFont val="Times New Roman"/>
      </rPr>
      <t>LEGENDA MÍSTNOSTI</t>
    </r>
  </si>
  <si>
    <t>S.04</t>
  </si>
  <si>
    <t>1.01a</t>
  </si>
  <si>
    <t>1.08e</t>
  </si>
  <si>
    <t>1.10</t>
  </si>
  <si>
    <t>1.16</t>
  </si>
  <si>
    <t>1.19</t>
  </si>
  <si>
    <t>1.20</t>
  </si>
  <si>
    <t>1.26</t>
  </si>
  <si>
    <t>1.30</t>
  </si>
  <si>
    <t>podzemní parkování</t>
  </si>
  <si>
    <t>sklad komorního sálu</t>
  </si>
  <si>
    <t>strojovna VZT - komorní sál přívod</t>
  </si>
  <si>
    <t>beton zdrsněný</t>
  </si>
  <si>
    <t>betonová mazanina strojně hlazená se vsypem, jemná kobercová čistící zóna</t>
  </si>
  <si>
    <t>zádveří</t>
  </si>
  <si>
    <t>vstupní prostor</t>
  </si>
  <si>
    <t>závětří</t>
  </si>
  <si>
    <t>šatna - studenti</t>
  </si>
  <si>
    <t>CDT - speciální učebna</t>
  </si>
  <si>
    <t>CDT- řezací jednotka</t>
  </si>
  <si>
    <t>CDT- skenovací jednotka</t>
  </si>
  <si>
    <t>CDT - 2D tisk</t>
  </si>
  <si>
    <t>CDT - 3D tisk</t>
  </si>
  <si>
    <t>CDT - zázemí</t>
  </si>
  <si>
    <t>multimediální učebna</t>
  </si>
  <si>
    <t>speciální učebna</t>
  </si>
  <si>
    <t>společenský prostor</t>
  </si>
  <si>
    <t>předsíň WC ženy</t>
  </si>
  <si>
    <t>WC ženy- imobilní s asistencí</t>
  </si>
  <si>
    <t>předsíň WC muži</t>
  </si>
  <si>
    <t>WC muži - imobilní s asistenci</t>
  </si>
  <si>
    <t>prostor přetlakového větrání kom. sálu</t>
  </si>
  <si>
    <t>hlukový filtr</t>
  </si>
  <si>
    <t>komorní sál - klavíry</t>
  </si>
  <si>
    <t>koncertní sál - režie/zvuk</t>
  </si>
  <si>
    <t>koncertní sál - hlukový filtr</t>
  </si>
  <si>
    <t>koncertní sál - jeviště</t>
  </si>
  <si>
    <t>koncertní sál - hlediště I.</t>
  </si>
  <si>
    <t>koncertní sál - zádveři</t>
  </si>
  <si>
    <t>manipulační prostor sálu</t>
  </si>
  <si>
    <t>šatna vystupující - ženy</t>
  </si>
  <si>
    <t>šatna vystupující - muži</t>
  </si>
  <si>
    <t>betonová mazanina strojně hlazená se vsypem</t>
  </si>
  <si>
    <t>pohledový beton, betonová mazanina strojně hlazená se vsypem</t>
  </si>
  <si>
    <t>jemná čistici zóna kobercová (10,67 m2), betonová mazanina strojně hlazená se vsypem</t>
  </si>
  <si>
    <t>betonová mazanina strojně hlazená se vsypem s plastifikátorem dle požadavku podlahového vytapění</t>
  </si>
  <si>
    <t>kobercová krytina, lepená</t>
  </si>
  <si>
    <t>třivrstvá dřevěná podlaha z prken na péro a drážku tl. 15 mm, lepená, povrchová
úprava voskovým olejem (59,34 m2), betonová mazanina strojně hlazená se vsypem</t>
  </si>
  <si>
    <t>hrubá (4,38m2) a jemná čisticí zóna</t>
  </si>
  <si>
    <t>hrubá čistici zóna (7,8 m2) + zpevněná plocha</t>
  </si>
  <si>
    <t>hrubá (6,4 m2) a jemná čistící zóna</t>
  </si>
  <si>
    <t>hrubá čistící zóna (7,5 m2) + zpevněná plocha</t>
  </si>
  <si>
    <t>CELKEM PLOCHA (m2)</t>
  </si>
  <si>
    <t>2.10</t>
  </si>
  <si>
    <t>2.16</t>
  </si>
  <si>
    <t>2.18a</t>
  </si>
  <si>
    <t>2.20</t>
  </si>
  <si>
    <t>2.30</t>
  </si>
  <si>
    <t>2.36</t>
  </si>
  <si>
    <t>2.36b</t>
  </si>
  <si>
    <t>2.40</t>
  </si>
  <si>
    <t>seminární učebna</t>
  </si>
  <si>
    <t>elektrický rozvaděč</t>
  </si>
  <si>
    <t>schodiště</t>
  </si>
  <si>
    <t>zázemí pro DesignLab (depozit studentských praci)</t>
  </si>
  <si>
    <t>DesignLab - ochoz/depozit</t>
  </si>
  <si>
    <t>speciální učebna - zvuk a média</t>
  </si>
  <si>
    <t>konzultační místnost</t>
  </si>
  <si>
    <t>cvičebna 24h - koupelna</t>
  </si>
  <si>
    <t>cvičebna 24h - předsíň</t>
  </si>
  <si>
    <t>cvičebna 24h</t>
  </si>
  <si>
    <t>chodba 24h</t>
  </si>
  <si>
    <t>WC ženy 24h - předsíň</t>
  </si>
  <si>
    <t>WC muži 24h - předsíň</t>
  </si>
  <si>
    <t>AV technika a CD nosiče</t>
  </si>
  <si>
    <t>předsíň WC muži - studenti</t>
  </si>
  <si>
    <t>WC muži - studenti</t>
  </si>
  <si>
    <t>úklid</t>
  </si>
  <si>
    <t>předsíň WC ženy - studenti</t>
  </si>
  <si>
    <t>WC ženy IMB - studenti</t>
  </si>
  <si>
    <t>WC ženy - studenti</t>
  </si>
  <si>
    <t>hygienická kabina - studenti</t>
  </si>
  <si>
    <t>WC ženy</t>
  </si>
  <si>
    <t>koncertní sál - hlediště II</t>
  </si>
  <si>
    <t>hudební sál</t>
  </si>
  <si>
    <t>hudební sál - šatna</t>
  </si>
  <si>
    <t>hudební sál - předsíň WC</t>
  </si>
  <si>
    <t>hudební sál -WC</t>
  </si>
  <si>
    <t>hudební sál - depozit hudebních nástrojů</t>
  </si>
  <si>
    <t>podlaha</t>
  </si>
  <si>
    <t>březová překližka + lak</t>
  </si>
  <si>
    <t>třívrstvá dřevěná podlaha z prken na péro a drážku tl. 15 mm, lepená, povrchová úprava voskovým olejem</t>
  </si>
  <si>
    <t>3.04</t>
  </si>
  <si>
    <t>3.08a</t>
  </si>
  <si>
    <t>3.10</t>
  </si>
  <si>
    <t>3.20</t>
  </si>
  <si>
    <t>3.30</t>
  </si>
  <si>
    <t>3.32</t>
  </si>
  <si>
    <t>laboratoř pro výuku empirických metod muzikoterapie (fNIRS, EEG)</t>
  </si>
  <si>
    <t>médiatéka</t>
  </si>
  <si>
    <t>WC muži IMB - studenti</t>
  </si>
  <si>
    <t>sál - hlukový filtr</t>
  </si>
  <si>
    <t>antistatická vinylová podlaha, lepená</t>
  </si>
  <si>
    <t>MP3.01</t>
  </si>
  <si>
    <t>MP3.02</t>
  </si>
  <si>
    <t>prostor pro vstupní rampu</t>
  </si>
  <si>
    <t>prostor mezipatra - pro servis</t>
  </si>
  <si>
    <t>pororošt</t>
  </si>
  <si>
    <t>beton</t>
  </si>
  <si>
    <t>4.08b</t>
  </si>
  <si>
    <t>4.10</t>
  </si>
  <si>
    <t>4.16</t>
  </si>
  <si>
    <t>4.20</t>
  </si>
  <si>
    <t>technická místnost</t>
  </si>
  <si>
    <t>místnost pro kopírku</t>
  </si>
  <si>
    <t>četnost úklidu</t>
  </si>
  <si>
    <t>1xdenně</t>
  </si>
  <si>
    <t>betonová mazanina strojně hlazena se vsypem</t>
  </si>
  <si>
    <t>3xtýdně P/S/P</t>
  </si>
  <si>
    <t>dle předchozí výzvy (předkpoklad 1xza 14 dní v běžném provozu)</t>
  </si>
  <si>
    <t>dle předchozí výzvy (předkpoklad 1xdenně v rámci akce)</t>
  </si>
  <si>
    <t>dle předchozí výzvy (předkpoklad 1x týdně v běžném provozu, při akci)</t>
  </si>
  <si>
    <t>dle předchozí výzvy (předkpoklad 3xtýdně v běžném provozu)</t>
  </si>
  <si>
    <t>denně</t>
  </si>
  <si>
    <t>1xtýdně (případně častěji dle vyzvání)</t>
  </si>
  <si>
    <t>bez úklidu</t>
  </si>
  <si>
    <t>celkem</t>
  </si>
  <si>
    <t>1x za 14 dní</t>
  </si>
  <si>
    <t xml:space="preserve">1xtýdně </t>
  </si>
  <si>
    <t>1xtýdně</t>
  </si>
  <si>
    <t>SUMA</t>
  </si>
  <si>
    <t>CELKEM</t>
  </si>
  <si>
    <t>SUME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</si>
</sst>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"/>
  </numFmts>
  <fonts count="4" x14ac:knownFonts="1">
    <font>
      <sz val="11"/>
      <color rgb="FF000000"/>
      <name val="Calibri"/>
      <family val="2"/>
    </font>
    <font>
      <sz val="11.5"/>
      <name val="Times New Roman"/>
    </font>
    <font>
      <sz val="11"/>
      <color rgb="FF000000"/>
      <name val="Calibri"/>
      <family val="2"/>
    </font>
    <font>
      <sz val="11.5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2"/>
  </cellStyleXfs>
  <cellXfs count="56">
    <xf numFmtId="0" fontId="0" fillId="0" borderId="0" xfId="0"/>
    <xf numFmtId="164" fontId="1" fillId="0" borderId="1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0" borderId="2" xfId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0" borderId="1" xfId="0" applyNumberFormat="1" applyFont="1" applyBorder="1" applyAlignment="1">
      <alignment horizontal="right" vertical="top" wrapText="1"/>
    </xf>
    <xf numFmtId="2" fontId="0" fillId="0" borderId="1" xfId="0" applyNumberFormat="1" applyBorder="1" applyAlignment="1">
      <alignment horizontal="right" vertical="top" wrapText="1"/>
    </xf>
    <xf numFmtId="0" fontId="2" fillId="0" borderId="2" xfId="1" applyAlignment="1"/>
    <xf numFmtId="0" fontId="1" fillId="0" borderId="1" xfId="1" applyFont="1" applyBorder="1" applyAlignment="1">
      <alignment vertical="top"/>
    </xf>
    <xf numFmtId="0" fontId="2" fillId="0" borderId="1" xfId="1" applyBorder="1" applyAlignment="1">
      <alignment vertical="top"/>
    </xf>
    <xf numFmtId="0" fontId="1" fillId="0" borderId="1" xfId="1" applyFont="1" applyBorder="1" applyAlignment="1">
      <alignment horizontal="left" vertical="top"/>
    </xf>
    <xf numFmtId="49" fontId="1" fillId="0" borderId="1" xfId="1" applyNumberFormat="1" applyFont="1" applyBorder="1" applyAlignment="1">
      <alignment horizontal="left" vertical="top"/>
    </xf>
    <xf numFmtId="49" fontId="1" fillId="0" borderId="1" xfId="1" applyNumberFormat="1" applyFont="1" applyBorder="1" applyAlignment="1">
      <alignment vertical="top"/>
    </xf>
    <xf numFmtId="2" fontId="1" fillId="0" borderId="1" xfId="1" applyNumberFormat="1" applyFont="1" applyBorder="1" applyAlignment="1">
      <alignment vertical="top"/>
    </xf>
    <xf numFmtId="49" fontId="2" fillId="0" borderId="1" xfId="1" applyNumberFormat="1" applyBorder="1" applyAlignment="1">
      <alignment vertical="top"/>
    </xf>
    <xf numFmtId="49" fontId="3" fillId="0" borderId="1" xfId="1" applyNumberFormat="1" applyFont="1" applyBorder="1" applyAlignment="1">
      <alignment horizontal="left" vertical="top"/>
    </xf>
    <xf numFmtId="49" fontId="3" fillId="0" borderId="1" xfId="1" applyNumberFormat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2" fontId="2" fillId="0" borderId="1" xfId="1" applyNumberFormat="1" applyBorder="1" applyAlignment="1">
      <alignment vertical="top"/>
    </xf>
    <xf numFmtId="0" fontId="1" fillId="0" borderId="1" xfId="1" applyFont="1" applyBorder="1" applyAlignment="1">
      <alignment vertical="top" wrapText="1"/>
    </xf>
    <xf numFmtId="0" fontId="3" fillId="0" borderId="1" xfId="1" applyFont="1" applyBorder="1" applyAlignment="1">
      <alignment horizontal="left" vertical="top"/>
    </xf>
    <xf numFmtId="2" fontId="1" fillId="0" borderId="1" xfId="1" applyNumberFormat="1" applyFont="1" applyBorder="1" applyAlignment="1">
      <alignment horizontal="left" vertical="top"/>
    </xf>
    <xf numFmtId="49" fontId="2" fillId="0" borderId="2" xfId="1" applyNumberFormat="1" applyAlignment="1"/>
    <xf numFmtId="2" fontId="1" fillId="0" borderId="1" xfId="1" applyNumberFormat="1" applyFont="1" applyBorder="1" applyAlignment="1">
      <alignment horizontal="right" vertical="top"/>
    </xf>
    <xf numFmtId="2" fontId="2" fillId="0" borderId="1" xfId="1" applyNumberFormat="1" applyBorder="1" applyAlignment="1">
      <alignment horizontal="right" vertical="top"/>
    </xf>
    <xf numFmtId="2" fontId="2" fillId="0" borderId="2" xfId="1" applyNumberFormat="1" applyAlignment="1">
      <alignment horizontal="right"/>
    </xf>
    <xf numFmtId="0" fontId="0" fillId="0" borderId="1" xfId="0" applyBorder="1"/>
    <xf numFmtId="2" fontId="0" fillId="0" borderId="1" xfId="0" applyNumberFormat="1" applyBorder="1"/>
    <xf numFmtId="0" fontId="2" fillId="0" borderId="1" xfId="1" applyBorder="1" applyAlignment="1">
      <alignment horizontal="left" vertical="top"/>
    </xf>
    <xf numFmtId="49" fontId="1" fillId="0" borderId="2" xfId="1" applyNumberFormat="1" applyFont="1" applyBorder="1" applyAlignment="1">
      <alignment vertical="top"/>
    </xf>
    <xf numFmtId="0" fontId="1" fillId="0" borderId="2" xfId="1" applyFont="1" applyBorder="1" applyAlignment="1">
      <alignment vertical="top"/>
    </xf>
    <xf numFmtId="2" fontId="1" fillId="0" borderId="2" xfId="1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vertical="top"/>
    </xf>
    <xf numFmtId="0" fontId="2" fillId="0" borderId="2" xfId="1" applyBorder="1" applyAlignment="1">
      <alignment vertical="top"/>
    </xf>
    <xf numFmtId="2" fontId="0" fillId="0" borderId="0" xfId="0" applyNumberFormat="1"/>
    <xf numFmtId="0" fontId="1" fillId="0" borderId="3" xfId="1" applyFont="1" applyBorder="1" applyAlignment="1">
      <alignment horizontal="left" vertical="top"/>
    </xf>
    <xf numFmtId="0" fontId="1" fillId="0" borderId="3" xfId="1" applyFont="1" applyBorder="1" applyAlignment="1">
      <alignment vertical="top"/>
    </xf>
    <xf numFmtId="0" fontId="2" fillId="0" borderId="3" xfId="1" applyBorder="1" applyAlignment="1">
      <alignment vertical="top"/>
    </xf>
    <xf numFmtId="0" fontId="2" fillId="0" borderId="3" xfId="1" applyBorder="1" applyAlignment="1">
      <alignment horizontal="left" vertical="top"/>
    </xf>
    <xf numFmtId="0" fontId="0" fillId="0" borderId="1" xfId="1" applyFont="1" applyBorder="1" applyAlignment="1"/>
    <xf numFmtId="0" fontId="2" fillId="0" borderId="1" xfId="1" applyBorder="1" applyAlignment="1"/>
    <xf numFmtId="0" fontId="2" fillId="0" borderId="1" xfId="1" applyBorder="1"/>
    <xf numFmtId="0" fontId="1" fillId="0" borderId="1" xfId="0" applyFont="1" applyFill="1" applyBorder="1" applyAlignment="1">
      <alignment horizontal="left" vertical="top" wrapText="1"/>
    </xf>
    <xf numFmtId="0" fontId="0" fillId="0" borderId="2" xfId="1" applyFont="1" applyAlignment="1"/>
    <xf numFmtId="2" fontId="0" fillId="0" borderId="1" xfId="1" applyNumberFormat="1" applyFont="1" applyBorder="1" applyAlignment="1">
      <alignment horizontal="right"/>
    </xf>
    <xf numFmtId="2" fontId="2" fillId="0" borderId="1" xfId="1" applyNumberFormat="1" applyBorder="1" applyAlignment="1">
      <alignment horizontal="right"/>
    </xf>
    <xf numFmtId="2" fontId="2" fillId="0" borderId="2" xfId="1" applyNumberFormat="1"/>
    <xf numFmtId="2" fontId="2" fillId="0" borderId="1" xfId="1" applyNumberFormat="1" applyBorder="1"/>
    <xf numFmtId="2" fontId="2" fillId="0" borderId="2" xfId="1" applyNumberFormat="1" applyAlignment="1"/>
    <xf numFmtId="2" fontId="2" fillId="0" borderId="1" xfId="1" applyNumberFormat="1" applyBorder="1" applyAlignment="1"/>
  </cellXfs>
  <cellStyles count="2">
    <cellStyle name="Normální" xfId="0" builtinId="0"/>
    <cellStyle name="Normální 2" xfId="1" xr:uid="{7D743E61-3080-4AF4-813E-2251238F25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8"/>
  <sheetViews>
    <sheetView zoomScaleNormal="100" zoomScaleSheetLayoutView="100" workbookViewId="0">
      <selection activeCell="B29" sqref="B29"/>
    </sheetView>
  </sheetViews>
  <sheetFormatPr defaultRowHeight="15" x14ac:dyDescent="0.25"/>
  <cols>
    <col min="1" max="1" width="10.42578125" customWidth="1"/>
    <col min="2" max="2" width="33.7109375" customWidth="1"/>
    <col min="3" max="3" width="14.140625" customWidth="1"/>
    <col min="4" max="4" width="71.42578125" bestFit="1" customWidth="1"/>
    <col min="5" max="5" width="12.42578125" bestFit="1" customWidth="1"/>
  </cols>
  <sheetData>
    <row r="1" spans="1:5" x14ac:dyDescent="0.25">
      <c r="A1" s="38" t="s">
        <v>0</v>
      </c>
      <c r="B1" s="38"/>
      <c r="C1" s="38"/>
      <c r="D1" s="38"/>
    </row>
    <row r="2" spans="1:5" x14ac:dyDescent="0.25">
      <c r="A2" s="3" t="s">
        <v>1</v>
      </c>
      <c r="B2" s="3" t="s">
        <v>2</v>
      </c>
      <c r="C2" s="3" t="s">
        <v>3</v>
      </c>
      <c r="D2" s="3" t="s">
        <v>4</v>
      </c>
      <c r="E2" s="13" t="s">
        <v>260</v>
      </c>
    </row>
    <row r="3" spans="1:5" x14ac:dyDescent="0.25">
      <c r="A3" s="3" t="s">
        <v>5</v>
      </c>
      <c r="B3" s="48" t="s">
        <v>6</v>
      </c>
      <c r="C3" s="8">
        <v>23.12</v>
      </c>
      <c r="D3" s="22" t="s">
        <v>158</v>
      </c>
      <c r="E3" s="20" t="s">
        <v>261</v>
      </c>
    </row>
    <row r="4" spans="1:5" x14ac:dyDescent="0.25">
      <c r="A4" s="3" t="s">
        <v>7</v>
      </c>
      <c r="B4" s="3" t="s">
        <v>8</v>
      </c>
      <c r="C4" s="8">
        <v>55.37</v>
      </c>
      <c r="D4" s="5" t="s">
        <v>9</v>
      </c>
    </row>
    <row r="5" spans="1:5" x14ac:dyDescent="0.25">
      <c r="A5" s="3" t="s">
        <v>10</v>
      </c>
      <c r="B5" s="3" t="s">
        <v>11</v>
      </c>
      <c r="C5" s="8">
        <v>16.41</v>
      </c>
      <c r="D5" s="5" t="s">
        <v>9</v>
      </c>
    </row>
    <row r="6" spans="1:5" x14ac:dyDescent="0.25">
      <c r="A6" s="1" t="s">
        <v>145</v>
      </c>
      <c r="B6" s="3" t="s">
        <v>12</v>
      </c>
      <c r="C6" s="8">
        <v>12.6</v>
      </c>
      <c r="D6" s="5" t="s">
        <v>9</v>
      </c>
    </row>
    <row r="7" spans="1:5" x14ac:dyDescent="0.25">
      <c r="A7" s="3" t="s">
        <v>13</v>
      </c>
      <c r="B7" s="3" t="s">
        <v>14</v>
      </c>
      <c r="C7" s="8">
        <v>61.55</v>
      </c>
      <c r="D7" s="5" t="s">
        <v>9</v>
      </c>
    </row>
    <row r="8" spans="1:5" x14ac:dyDescent="0.25">
      <c r="A8" s="3" t="s">
        <v>15</v>
      </c>
      <c r="B8" s="3" t="s">
        <v>16</v>
      </c>
      <c r="C8" s="8">
        <v>32.94</v>
      </c>
      <c r="D8" s="5" t="s">
        <v>9</v>
      </c>
    </row>
    <row r="9" spans="1:5" x14ac:dyDescent="0.25">
      <c r="A9" s="3" t="s">
        <v>17</v>
      </c>
      <c r="B9" s="3" t="s">
        <v>18</v>
      </c>
      <c r="C9" s="8">
        <v>4.1100000000000003</v>
      </c>
      <c r="D9" s="5" t="s">
        <v>9</v>
      </c>
    </row>
    <row r="10" spans="1:5" x14ac:dyDescent="0.25">
      <c r="A10" s="3" t="s">
        <v>19</v>
      </c>
      <c r="B10" s="3" t="s">
        <v>20</v>
      </c>
      <c r="C10" s="8">
        <v>7.16</v>
      </c>
      <c r="D10" s="5" t="s">
        <v>9</v>
      </c>
    </row>
    <row r="11" spans="1:5" x14ac:dyDescent="0.25">
      <c r="A11" s="3" t="s">
        <v>21</v>
      </c>
      <c r="B11" s="3" t="s">
        <v>22</v>
      </c>
      <c r="C11" s="8">
        <v>29.88</v>
      </c>
      <c r="D11" s="5" t="s">
        <v>9</v>
      </c>
    </row>
    <row r="12" spans="1:5" x14ac:dyDescent="0.25">
      <c r="A12" s="3" t="s">
        <v>23</v>
      </c>
      <c r="B12" s="48" t="s">
        <v>24</v>
      </c>
      <c r="C12" s="8">
        <v>31.31</v>
      </c>
      <c r="D12" s="5" t="s">
        <v>9</v>
      </c>
    </row>
    <row r="13" spans="1:5" x14ac:dyDescent="0.25">
      <c r="A13" s="3" t="s">
        <v>25</v>
      </c>
      <c r="B13" s="21" t="s">
        <v>154</v>
      </c>
      <c r="C13" s="8">
        <v>1212.3800000000001</v>
      </c>
      <c r="D13" s="5" t="s">
        <v>9</v>
      </c>
    </row>
    <row r="14" spans="1:5" x14ac:dyDescent="0.25">
      <c r="A14" s="3" t="s">
        <v>26</v>
      </c>
      <c r="B14" s="21" t="s">
        <v>155</v>
      </c>
      <c r="C14" s="8">
        <v>83.28</v>
      </c>
      <c r="D14" s="5" t="s">
        <v>9</v>
      </c>
    </row>
    <row r="15" spans="1:5" x14ac:dyDescent="0.25">
      <c r="A15" s="3" t="s">
        <v>27</v>
      </c>
      <c r="B15" s="21" t="s">
        <v>156</v>
      </c>
      <c r="C15" s="8">
        <v>61.79</v>
      </c>
      <c r="D15" s="5" t="s">
        <v>9</v>
      </c>
    </row>
    <row r="16" spans="1:5" x14ac:dyDescent="0.25">
      <c r="A16" s="3" t="s">
        <v>28</v>
      </c>
      <c r="B16" s="3" t="s">
        <v>29</v>
      </c>
      <c r="C16" s="8">
        <v>416.48</v>
      </c>
      <c r="D16" s="5" t="s">
        <v>9</v>
      </c>
    </row>
    <row r="17" spans="1:5" x14ac:dyDescent="0.25">
      <c r="A17" s="3" t="s">
        <v>30</v>
      </c>
      <c r="B17" s="3" t="s">
        <v>31</v>
      </c>
      <c r="C17" s="8">
        <v>143.5</v>
      </c>
      <c r="D17" s="21" t="s">
        <v>157</v>
      </c>
    </row>
    <row r="18" spans="1:5" x14ac:dyDescent="0.25">
      <c r="A18" s="3" t="s">
        <v>32</v>
      </c>
      <c r="B18" s="3" t="s">
        <v>33</v>
      </c>
      <c r="C18" s="8">
        <v>16.170000000000002</v>
      </c>
      <c r="D18" s="3" t="s">
        <v>34</v>
      </c>
    </row>
    <row r="19" spans="1:5" x14ac:dyDescent="0.25">
      <c r="A19" s="7"/>
      <c r="B19" s="7"/>
      <c r="C19" s="9"/>
      <c r="D19" s="7"/>
    </row>
    <row r="20" spans="1:5" ht="15" customHeight="1" x14ac:dyDescent="0.25">
      <c r="A20" s="6" t="s">
        <v>275</v>
      </c>
      <c r="B20" s="6"/>
      <c r="C20" s="8">
        <f>SUM(C3:C19)</f>
        <v>2208.0500000000002</v>
      </c>
      <c r="D20" s="6"/>
    </row>
    <row r="23" spans="1:5" x14ac:dyDescent="0.25">
      <c r="A23" t="s">
        <v>276</v>
      </c>
      <c r="C23" s="32">
        <f>C3</f>
        <v>23.12</v>
      </c>
      <c r="D23" s="31"/>
      <c r="E23" s="11" t="s">
        <v>261</v>
      </c>
    </row>
    <row r="24" spans="1:5" x14ac:dyDescent="0.25">
      <c r="C24" s="31"/>
      <c r="D24" s="31"/>
      <c r="E24" s="45" t="s">
        <v>274</v>
      </c>
    </row>
    <row r="25" spans="1:5" x14ac:dyDescent="0.25">
      <c r="C25" s="31"/>
      <c r="D25" s="31"/>
      <c r="E25" s="11" t="s">
        <v>263</v>
      </c>
    </row>
    <row r="26" spans="1:5" x14ac:dyDescent="0.25">
      <c r="A26" s="2"/>
      <c r="C26" s="31"/>
      <c r="D26" s="31"/>
      <c r="E26" s="11" t="s">
        <v>272</v>
      </c>
    </row>
    <row r="27" spans="1:5" x14ac:dyDescent="0.25">
      <c r="C27" s="31"/>
      <c r="D27" s="31"/>
      <c r="E27" s="11" t="s">
        <v>270</v>
      </c>
    </row>
    <row r="28" spans="1:5" x14ac:dyDescent="0.25">
      <c r="B28" t="s">
        <v>275</v>
      </c>
      <c r="C28" s="40">
        <f>SUM(C23:C27)</f>
        <v>23.12</v>
      </c>
    </row>
  </sheetData>
  <pageMargins left="1.25" right="1.25" top="1" bottom="0.79166666666666696" header="0.25" footer="0.25"/>
  <pageSetup paperSize="9" scale="51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07D22-6E0C-49A8-9FCA-CE0700FC7944}">
  <sheetPr>
    <pageSetUpPr fitToPage="1"/>
  </sheetPr>
  <dimension ref="A1:E65"/>
  <sheetViews>
    <sheetView topLeftCell="A43" zoomScaleNormal="100" zoomScaleSheetLayoutView="110" workbookViewId="0">
      <selection activeCell="B66" sqref="B66"/>
    </sheetView>
  </sheetViews>
  <sheetFormatPr defaultColWidth="9.140625" defaultRowHeight="15" x14ac:dyDescent="0.25"/>
  <cols>
    <col min="1" max="1" width="24" style="10" bestFit="1" customWidth="1"/>
    <col min="2" max="2" width="33.85546875" style="10" bestFit="1" customWidth="1"/>
    <col min="3" max="3" width="11" style="10" bestFit="1" customWidth="1"/>
    <col min="4" max="4" width="85.5703125" style="10" customWidth="1"/>
    <col min="5" max="5" width="63" style="10" customWidth="1"/>
    <col min="6" max="16384" width="9.140625" style="10"/>
  </cols>
  <sheetData>
    <row r="1" spans="1:5" ht="15" customHeight="1" x14ac:dyDescent="0.25">
      <c r="A1" s="35" t="s">
        <v>0</v>
      </c>
      <c r="B1" s="35"/>
      <c r="C1" s="39"/>
      <c r="D1" s="39"/>
      <c r="E1" s="39"/>
    </row>
    <row r="2" spans="1:5" x14ac:dyDescent="0.25">
      <c r="A2" s="13" t="s">
        <v>1</v>
      </c>
      <c r="B2" s="11" t="s">
        <v>2</v>
      </c>
      <c r="C2" s="3" t="s">
        <v>3</v>
      </c>
      <c r="D2" s="11" t="s">
        <v>4</v>
      </c>
      <c r="E2" s="13" t="s">
        <v>260</v>
      </c>
    </row>
    <row r="3" spans="1:5" ht="15" customHeight="1" x14ac:dyDescent="0.25">
      <c r="A3" s="14">
        <v>1.01</v>
      </c>
      <c r="B3" s="11" t="s">
        <v>6</v>
      </c>
      <c r="C3" s="16">
        <v>35.049999999999997</v>
      </c>
      <c r="D3" s="20" t="s">
        <v>188</v>
      </c>
      <c r="E3" s="20" t="s">
        <v>261</v>
      </c>
    </row>
    <row r="4" spans="1:5" ht="15" customHeight="1" x14ac:dyDescent="0.25">
      <c r="A4" s="18" t="s">
        <v>146</v>
      </c>
      <c r="B4" s="11" t="s">
        <v>159</v>
      </c>
      <c r="C4" s="16">
        <v>8.5399999999999991</v>
      </c>
      <c r="D4" s="20" t="s">
        <v>193</v>
      </c>
      <c r="E4" s="20" t="s">
        <v>261</v>
      </c>
    </row>
    <row r="5" spans="1:5" ht="15" customHeight="1" x14ac:dyDescent="0.25">
      <c r="A5" s="14" t="s">
        <v>68</v>
      </c>
      <c r="B5" s="11" t="s">
        <v>160</v>
      </c>
      <c r="C5" s="16">
        <v>14.99</v>
      </c>
      <c r="D5" s="20" t="s">
        <v>187</v>
      </c>
      <c r="E5" s="20" t="s">
        <v>261</v>
      </c>
    </row>
    <row r="6" spans="1:5" ht="15" customHeight="1" x14ac:dyDescent="0.25">
      <c r="A6" s="14">
        <v>1.02</v>
      </c>
      <c r="B6" s="11" t="s">
        <v>161</v>
      </c>
      <c r="C6" s="16">
        <v>13.36</v>
      </c>
      <c r="D6" s="20" t="s">
        <v>194</v>
      </c>
      <c r="E6" s="20" t="s">
        <v>261</v>
      </c>
    </row>
    <row r="7" spans="1:5" ht="15" customHeight="1" x14ac:dyDescent="0.25">
      <c r="A7" s="14">
        <v>1.03</v>
      </c>
      <c r="B7" s="11" t="s">
        <v>159</v>
      </c>
      <c r="C7" s="16">
        <v>20.41</v>
      </c>
      <c r="D7" s="20" t="s">
        <v>189</v>
      </c>
      <c r="E7" s="20" t="s">
        <v>261</v>
      </c>
    </row>
    <row r="8" spans="1:5" ht="15" customHeight="1" x14ac:dyDescent="0.25">
      <c r="A8" s="15">
        <v>1.04</v>
      </c>
      <c r="B8" s="11" t="s">
        <v>160</v>
      </c>
      <c r="C8" s="16">
        <v>34.1</v>
      </c>
      <c r="D8" s="20" t="s">
        <v>190</v>
      </c>
      <c r="E8" s="20" t="s">
        <v>261</v>
      </c>
    </row>
    <row r="9" spans="1:5" ht="15" customHeight="1" x14ac:dyDescent="0.25">
      <c r="A9" s="14">
        <v>1.05</v>
      </c>
      <c r="B9" s="11" t="s">
        <v>67</v>
      </c>
      <c r="C9" s="16">
        <v>179.78</v>
      </c>
      <c r="D9" s="20" t="s">
        <v>190</v>
      </c>
      <c r="E9" s="11" t="s">
        <v>265</v>
      </c>
    </row>
    <row r="10" spans="1:5" ht="15" customHeight="1" x14ac:dyDescent="0.25">
      <c r="A10" s="14">
        <v>1.06</v>
      </c>
      <c r="B10" s="11" t="s">
        <v>66</v>
      </c>
      <c r="C10" s="16">
        <v>138.32</v>
      </c>
      <c r="D10" s="11" t="s">
        <v>65</v>
      </c>
      <c r="E10" s="20" t="s">
        <v>261</v>
      </c>
    </row>
    <row r="11" spans="1:5" ht="15" customHeight="1" x14ac:dyDescent="0.25">
      <c r="A11" s="14">
        <v>1.07</v>
      </c>
      <c r="B11" s="11" t="s">
        <v>162</v>
      </c>
      <c r="C11" s="16">
        <v>26.04</v>
      </c>
      <c r="D11" s="11" t="s">
        <v>65</v>
      </c>
      <c r="E11" s="11" t="s">
        <v>261</v>
      </c>
    </row>
    <row r="12" spans="1:5" ht="15" customHeight="1" x14ac:dyDescent="0.25">
      <c r="A12" s="14">
        <v>1.08</v>
      </c>
      <c r="B12" s="11" t="s">
        <v>163</v>
      </c>
      <c r="C12" s="16">
        <v>38.28</v>
      </c>
      <c r="D12" s="20" t="s">
        <v>190</v>
      </c>
      <c r="E12" s="11" t="s">
        <v>264</v>
      </c>
    </row>
    <row r="13" spans="1:5" ht="15" customHeight="1" x14ac:dyDescent="0.25">
      <c r="A13" s="14" t="s">
        <v>64</v>
      </c>
      <c r="B13" s="11" t="s">
        <v>164</v>
      </c>
      <c r="C13" s="16">
        <v>40.130000000000003</v>
      </c>
      <c r="D13" s="20" t="s">
        <v>190</v>
      </c>
      <c r="E13" s="11" t="s">
        <v>264</v>
      </c>
    </row>
    <row r="14" spans="1:5" ht="15" customHeight="1" x14ac:dyDescent="0.25">
      <c r="A14" s="14" t="s">
        <v>63</v>
      </c>
      <c r="B14" s="11" t="s">
        <v>165</v>
      </c>
      <c r="C14" s="16">
        <v>13.96</v>
      </c>
      <c r="D14" s="20" t="s">
        <v>190</v>
      </c>
      <c r="E14" s="11" t="s">
        <v>264</v>
      </c>
    </row>
    <row r="15" spans="1:5" ht="15" customHeight="1" x14ac:dyDescent="0.25">
      <c r="A15" s="14" t="s">
        <v>62</v>
      </c>
      <c r="B15" s="11" t="s">
        <v>166</v>
      </c>
      <c r="C15" s="16">
        <v>47.74</v>
      </c>
      <c r="D15" s="20" t="s">
        <v>190</v>
      </c>
      <c r="E15" s="11" t="s">
        <v>264</v>
      </c>
    </row>
    <row r="16" spans="1:5" ht="15" customHeight="1" x14ac:dyDescent="0.25">
      <c r="A16" s="14" t="s">
        <v>61</v>
      </c>
      <c r="B16" s="11" t="s">
        <v>167</v>
      </c>
      <c r="C16" s="16">
        <v>29.08</v>
      </c>
      <c r="D16" s="20" t="s">
        <v>190</v>
      </c>
      <c r="E16" s="11" t="s">
        <v>264</v>
      </c>
    </row>
    <row r="17" spans="1:5" ht="15" customHeight="1" x14ac:dyDescent="0.25">
      <c r="A17" s="19" t="s">
        <v>147</v>
      </c>
      <c r="B17" s="11" t="s">
        <v>168</v>
      </c>
      <c r="C17" s="16">
        <v>21.1</v>
      </c>
      <c r="D17" s="20" t="s">
        <v>190</v>
      </c>
      <c r="E17" s="11" t="s">
        <v>264</v>
      </c>
    </row>
    <row r="18" spans="1:5" ht="15" customHeight="1" x14ac:dyDescent="0.25">
      <c r="A18" s="15">
        <v>1.0900000000000001</v>
      </c>
      <c r="B18" s="11" t="s">
        <v>169</v>
      </c>
      <c r="C18" s="16">
        <v>108.14</v>
      </c>
      <c r="D18" s="20" t="s">
        <v>190</v>
      </c>
      <c r="E18" s="11" t="s">
        <v>263</v>
      </c>
    </row>
    <row r="19" spans="1:5" ht="15" customHeight="1" x14ac:dyDescent="0.25">
      <c r="A19" s="18" t="s">
        <v>148</v>
      </c>
      <c r="B19" s="11" t="s">
        <v>170</v>
      </c>
      <c r="C19" s="16">
        <v>54.63</v>
      </c>
      <c r="D19" s="20" t="s">
        <v>190</v>
      </c>
      <c r="E19" s="11" t="s">
        <v>263</v>
      </c>
    </row>
    <row r="20" spans="1:5" ht="15" customHeight="1" x14ac:dyDescent="0.25">
      <c r="A20" s="14">
        <v>1.1100000000000001</v>
      </c>
      <c r="B20" s="11" t="s">
        <v>171</v>
      </c>
      <c r="C20" s="16">
        <v>254.48</v>
      </c>
      <c r="D20" s="20" t="s">
        <v>190</v>
      </c>
      <c r="E20" s="20" t="s">
        <v>261</v>
      </c>
    </row>
    <row r="21" spans="1:5" ht="15" customHeight="1" x14ac:dyDescent="0.25">
      <c r="A21" s="14">
        <v>1.1200000000000001</v>
      </c>
      <c r="B21" s="11" t="s">
        <v>172</v>
      </c>
      <c r="C21" s="16">
        <v>12.4</v>
      </c>
      <c r="D21" s="11" t="s">
        <v>65</v>
      </c>
      <c r="E21" s="11" t="s">
        <v>261</v>
      </c>
    </row>
    <row r="22" spans="1:5" ht="15" customHeight="1" x14ac:dyDescent="0.25">
      <c r="A22" s="14" t="s">
        <v>60</v>
      </c>
      <c r="B22" s="11" t="s">
        <v>173</v>
      </c>
      <c r="C22" s="16">
        <v>4.84</v>
      </c>
      <c r="D22" s="11" t="s">
        <v>65</v>
      </c>
      <c r="E22" s="11" t="s">
        <v>261</v>
      </c>
    </row>
    <row r="23" spans="1:5" ht="15" customHeight="1" x14ac:dyDescent="0.25">
      <c r="A23" s="14" t="s">
        <v>59</v>
      </c>
      <c r="B23" s="11" t="s">
        <v>58</v>
      </c>
      <c r="C23" s="16">
        <v>17.03</v>
      </c>
      <c r="D23" s="11" t="s">
        <v>65</v>
      </c>
      <c r="E23" s="11" t="s">
        <v>261</v>
      </c>
    </row>
    <row r="24" spans="1:5" ht="15" customHeight="1" x14ac:dyDescent="0.25">
      <c r="A24" s="15">
        <v>1.1299999999999999</v>
      </c>
      <c r="B24" s="11" t="s">
        <v>174</v>
      </c>
      <c r="C24" s="16">
        <v>11.56</v>
      </c>
      <c r="D24" s="11" t="s">
        <v>65</v>
      </c>
      <c r="E24" s="11" t="s">
        <v>261</v>
      </c>
    </row>
    <row r="25" spans="1:5" ht="15" customHeight="1" x14ac:dyDescent="0.25">
      <c r="A25" s="15" t="s">
        <v>57</v>
      </c>
      <c r="B25" s="11" t="s">
        <v>56</v>
      </c>
      <c r="C25" s="16">
        <v>16.29</v>
      </c>
      <c r="D25" s="11" t="s">
        <v>65</v>
      </c>
      <c r="E25" s="11" t="s">
        <v>261</v>
      </c>
    </row>
    <row r="26" spans="1:5" ht="15" customHeight="1" x14ac:dyDescent="0.25">
      <c r="A26" s="14" t="s">
        <v>55</v>
      </c>
      <c r="B26" s="11" t="s">
        <v>175</v>
      </c>
      <c r="C26" s="16">
        <v>4.84</v>
      </c>
      <c r="D26" s="11" t="s">
        <v>65</v>
      </c>
      <c r="E26" s="11" t="s">
        <v>261</v>
      </c>
    </row>
    <row r="27" spans="1:5" x14ac:dyDescent="0.25">
      <c r="A27" s="14">
        <v>1.1399999999999999</v>
      </c>
      <c r="B27" s="11" t="s">
        <v>54</v>
      </c>
      <c r="C27" s="16">
        <v>2.2000000000000002</v>
      </c>
      <c r="D27" s="11" t="s">
        <v>65</v>
      </c>
      <c r="E27" s="11"/>
    </row>
    <row r="28" spans="1:5" ht="15" customHeight="1" x14ac:dyDescent="0.25">
      <c r="A28" s="14">
        <v>1.1499999999999999</v>
      </c>
      <c r="B28" s="11" t="s">
        <v>52</v>
      </c>
      <c r="C28" s="16"/>
      <c r="D28" s="11"/>
      <c r="E28" s="11"/>
    </row>
    <row r="29" spans="1:5" ht="15" customHeight="1" x14ac:dyDescent="0.25">
      <c r="A29" s="18" t="s">
        <v>149</v>
      </c>
      <c r="B29" s="11" t="s">
        <v>170</v>
      </c>
      <c r="C29" s="16">
        <v>61.16</v>
      </c>
      <c r="D29" s="20" t="s">
        <v>190</v>
      </c>
      <c r="E29" s="11" t="s">
        <v>263</v>
      </c>
    </row>
    <row r="30" spans="1:5" ht="15" customHeight="1" x14ac:dyDescent="0.25">
      <c r="A30" s="14">
        <v>1.17</v>
      </c>
      <c r="B30" s="11" t="s">
        <v>176</v>
      </c>
      <c r="C30" s="16">
        <v>137.19</v>
      </c>
      <c r="D30" s="11" t="s">
        <v>65</v>
      </c>
      <c r="E30" s="11"/>
    </row>
    <row r="31" spans="1:5" ht="15" customHeight="1" x14ac:dyDescent="0.25">
      <c r="A31" s="14" t="s">
        <v>53</v>
      </c>
      <c r="B31" s="11" t="s">
        <v>177</v>
      </c>
      <c r="C31" s="16">
        <v>2.4700000000000002</v>
      </c>
      <c r="D31" s="11" t="s">
        <v>65</v>
      </c>
      <c r="E31" s="11"/>
    </row>
    <row r="32" spans="1:5" ht="15" customHeight="1" x14ac:dyDescent="0.25">
      <c r="A32" s="14">
        <v>1.18</v>
      </c>
      <c r="B32" s="11" t="s">
        <v>178</v>
      </c>
      <c r="C32" s="16">
        <v>32.1</v>
      </c>
      <c r="D32" s="11" t="s">
        <v>65</v>
      </c>
      <c r="E32" s="11" t="s">
        <v>266</v>
      </c>
    </row>
    <row r="33" spans="1:5" ht="15" customHeight="1" x14ac:dyDescent="0.25">
      <c r="A33" s="18" t="s">
        <v>150</v>
      </c>
      <c r="B33" s="11" t="s">
        <v>52</v>
      </c>
      <c r="C33" s="16"/>
      <c r="D33" s="11"/>
      <c r="E33" s="11"/>
    </row>
    <row r="34" spans="1:5" ht="15" customHeight="1" x14ac:dyDescent="0.25">
      <c r="A34" s="18" t="s">
        <v>151</v>
      </c>
      <c r="B34" s="11" t="s">
        <v>180</v>
      </c>
      <c r="C34" s="16">
        <v>8.43</v>
      </c>
      <c r="D34" s="11" t="s">
        <v>191</v>
      </c>
      <c r="E34" s="11" t="s">
        <v>266</v>
      </c>
    </row>
    <row r="35" spans="1:5" ht="15" customHeight="1" x14ac:dyDescent="0.25">
      <c r="A35" s="14">
        <v>1.21</v>
      </c>
      <c r="B35" s="11" t="s">
        <v>179</v>
      </c>
      <c r="C35" s="16">
        <v>25.28</v>
      </c>
      <c r="D35" s="11" t="s">
        <v>191</v>
      </c>
      <c r="E35" s="11" t="s">
        <v>266</v>
      </c>
    </row>
    <row r="36" spans="1:5" ht="15" customHeight="1" x14ac:dyDescent="0.25">
      <c r="A36" s="14">
        <v>1.22</v>
      </c>
      <c r="B36" s="11" t="s">
        <v>181</v>
      </c>
      <c r="C36" s="16">
        <v>99.67</v>
      </c>
      <c r="D36" s="24" t="s">
        <v>192</v>
      </c>
      <c r="E36" s="11" t="s">
        <v>266</v>
      </c>
    </row>
    <row r="37" spans="1:5" ht="15" customHeight="1" x14ac:dyDescent="0.25">
      <c r="A37" s="14" t="s">
        <v>51</v>
      </c>
      <c r="B37" s="11" t="s">
        <v>182</v>
      </c>
      <c r="C37" s="16">
        <v>194.03</v>
      </c>
      <c r="D37" s="11" t="s">
        <v>35</v>
      </c>
      <c r="E37" s="11" t="s">
        <v>266</v>
      </c>
    </row>
    <row r="38" spans="1:5" ht="15" customHeight="1" x14ac:dyDescent="0.25">
      <c r="A38" s="14">
        <v>1.23</v>
      </c>
      <c r="B38" s="11" t="s">
        <v>183</v>
      </c>
      <c r="C38" s="16">
        <v>17.77</v>
      </c>
      <c r="D38" s="11" t="s">
        <v>195</v>
      </c>
      <c r="E38" s="11" t="s">
        <v>266</v>
      </c>
    </row>
    <row r="39" spans="1:5" ht="15" customHeight="1" x14ac:dyDescent="0.25">
      <c r="A39" s="14">
        <v>1.24</v>
      </c>
      <c r="B39" s="11" t="s">
        <v>184</v>
      </c>
      <c r="C39" s="16">
        <v>54.88</v>
      </c>
      <c r="D39" s="11" t="s">
        <v>65</v>
      </c>
      <c r="E39" s="11" t="s">
        <v>266</v>
      </c>
    </row>
    <row r="40" spans="1:5" ht="15" customHeight="1" x14ac:dyDescent="0.25">
      <c r="A40" s="14">
        <v>1.25</v>
      </c>
      <c r="B40" s="11" t="s">
        <v>50</v>
      </c>
      <c r="C40" s="16">
        <v>7</v>
      </c>
      <c r="D40" s="11" t="s">
        <v>262</v>
      </c>
      <c r="E40" s="11" t="s">
        <v>266</v>
      </c>
    </row>
    <row r="41" spans="1:5" ht="15" customHeight="1" x14ac:dyDescent="0.25">
      <c r="A41" s="14" t="s">
        <v>49</v>
      </c>
      <c r="B41" s="11" t="s">
        <v>48</v>
      </c>
      <c r="C41" s="16">
        <v>4.13</v>
      </c>
      <c r="D41" s="11" t="s">
        <v>65</v>
      </c>
      <c r="E41" s="11" t="s">
        <v>266</v>
      </c>
    </row>
    <row r="42" spans="1:5" ht="15" customHeight="1" x14ac:dyDescent="0.25">
      <c r="A42" s="18" t="s">
        <v>152</v>
      </c>
      <c r="B42" s="11" t="s">
        <v>185</v>
      </c>
      <c r="C42" s="16">
        <v>14.82</v>
      </c>
      <c r="D42" s="11" t="s">
        <v>65</v>
      </c>
      <c r="E42" s="11" t="s">
        <v>266</v>
      </c>
    </row>
    <row r="43" spans="1:5" ht="15" customHeight="1" x14ac:dyDescent="0.25">
      <c r="A43" s="15">
        <v>1.27</v>
      </c>
      <c r="B43" s="11" t="s">
        <v>45</v>
      </c>
      <c r="C43" s="16">
        <v>3.51</v>
      </c>
      <c r="D43" s="11" t="s">
        <v>65</v>
      </c>
      <c r="E43" s="11" t="s">
        <v>266</v>
      </c>
    </row>
    <row r="44" spans="1:5" x14ac:dyDescent="0.25">
      <c r="A44" s="14" t="s">
        <v>47</v>
      </c>
      <c r="B44" s="11" t="s">
        <v>42</v>
      </c>
      <c r="C44" s="16">
        <v>1.62</v>
      </c>
      <c r="D44" s="11" t="s">
        <v>65</v>
      </c>
      <c r="E44" s="11" t="s">
        <v>261</v>
      </c>
    </row>
    <row r="45" spans="1:5" x14ac:dyDescent="0.25">
      <c r="A45" s="14" t="s">
        <v>46</v>
      </c>
      <c r="B45" s="11" t="s">
        <v>42</v>
      </c>
      <c r="C45" s="16">
        <v>1.53</v>
      </c>
      <c r="D45" s="11" t="s">
        <v>65</v>
      </c>
      <c r="E45" s="11" t="s">
        <v>261</v>
      </c>
    </row>
    <row r="46" spans="1:5" ht="15" customHeight="1" x14ac:dyDescent="0.25">
      <c r="A46" s="15">
        <v>1.28</v>
      </c>
      <c r="B46" s="11" t="s">
        <v>45</v>
      </c>
      <c r="C46" s="16">
        <v>3.51</v>
      </c>
      <c r="D46" s="11" t="s">
        <v>65</v>
      </c>
      <c r="E46" s="11" t="s">
        <v>261</v>
      </c>
    </row>
    <row r="47" spans="1:5" x14ac:dyDescent="0.25">
      <c r="A47" s="14" t="s">
        <v>44</v>
      </c>
      <c r="B47" s="11" t="s">
        <v>42</v>
      </c>
      <c r="C47" s="16">
        <v>1.62</v>
      </c>
      <c r="D47" s="11" t="s">
        <v>65</v>
      </c>
      <c r="E47" s="11" t="s">
        <v>261</v>
      </c>
    </row>
    <row r="48" spans="1:5" x14ac:dyDescent="0.25">
      <c r="A48" s="14" t="s">
        <v>43</v>
      </c>
      <c r="B48" s="11" t="s">
        <v>42</v>
      </c>
      <c r="C48" s="16">
        <v>1.62</v>
      </c>
      <c r="D48" s="11" t="s">
        <v>65</v>
      </c>
      <c r="E48" s="11" t="s">
        <v>261</v>
      </c>
    </row>
    <row r="49" spans="1:5" ht="15" customHeight="1" x14ac:dyDescent="0.25">
      <c r="A49" s="14">
        <v>1.29</v>
      </c>
      <c r="B49" s="11" t="s">
        <v>186</v>
      </c>
      <c r="C49" s="16">
        <v>14.82</v>
      </c>
      <c r="D49" s="11" t="s">
        <v>65</v>
      </c>
      <c r="E49" s="11" t="s">
        <v>266</v>
      </c>
    </row>
    <row r="50" spans="1:5" ht="15" customHeight="1" x14ac:dyDescent="0.25">
      <c r="A50" s="18" t="s">
        <v>153</v>
      </c>
      <c r="B50" s="11" t="s">
        <v>41</v>
      </c>
      <c r="C50" s="16">
        <v>6.51</v>
      </c>
      <c r="D50" s="11" t="s">
        <v>191</v>
      </c>
      <c r="E50" s="11" t="s">
        <v>266</v>
      </c>
    </row>
    <row r="51" spans="1:5" ht="15" customHeight="1" x14ac:dyDescent="0.25">
      <c r="A51" s="14">
        <v>1.31</v>
      </c>
      <c r="B51" s="11" t="s">
        <v>159</v>
      </c>
      <c r="C51" s="16">
        <v>32.700000000000003</v>
      </c>
      <c r="D51" s="11" t="s">
        <v>40</v>
      </c>
      <c r="E51" s="11" t="s">
        <v>266</v>
      </c>
    </row>
    <row r="52" spans="1:5" ht="15" customHeight="1" x14ac:dyDescent="0.25">
      <c r="A52" s="14">
        <v>1.32</v>
      </c>
      <c r="B52" s="11" t="s">
        <v>180</v>
      </c>
      <c r="C52" s="16">
        <v>10.52</v>
      </c>
      <c r="D52" s="11" t="s">
        <v>39</v>
      </c>
      <c r="E52" s="11" t="s">
        <v>266</v>
      </c>
    </row>
    <row r="53" spans="1:5" ht="15" customHeight="1" x14ac:dyDescent="0.25">
      <c r="A53" s="14">
        <v>1.33</v>
      </c>
      <c r="B53" s="11" t="s">
        <v>38</v>
      </c>
      <c r="C53" s="16">
        <v>163.16</v>
      </c>
      <c r="D53" s="20" t="s">
        <v>190</v>
      </c>
      <c r="E53" s="20" t="s">
        <v>261</v>
      </c>
    </row>
    <row r="54" spans="1:5" ht="15" customHeight="1" x14ac:dyDescent="0.25">
      <c r="A54" s="14">
        <v>1.34</v>
      </c>
      <c r="B54" s="11" t="s">
        <v>37</v>
      </c>
      <c r="C54" s="16">
        <v>9.2100000000000009</v>
      </c>
      <c r="D54" s="20" t="s">
        <v>190</v>
      </c>
      <c r="E54" s="20" t="s">
        <v>261</v>
      </c>
    </row>
    <row r="55" spans="1:5" ht="15" customHeight="1" x14ac:dyDescent="0.25">
      <c r="A55" s="14">
        <v>1.35</v>
      </c>
      <c r="B55" s="11" t="s">
        <v>161</v>
      </c>
      <c r="C55" s="16">
        <v>15.83</v>
      </c>
      <c r="D55" s="11" t="s">
        <v>196</v>
      </c>
      <c r="E55" s="11" t="s">
        <v>261</v>
      </c>
    </row>
    <row r="56" spans="1:5" x14ac:dyDescent="0.25">
      <c r="A56" s="17"/>
      <c r="B56" s="12"/>
      <c r="C56" s="23"/>
      <c r="D56" s="12"/>
      <c r="E56" s="12"/>
    </row>
    <row r="57" spans="1:5" ht="15" customHeight="1" x14ac:dyDescent="0.25">
      <c r="A57" s="11" t="s">
        <v>197</v>
      </c>
      <c r="B57" s="11"/>
      <c r="C57" s="16">
        <f>SUM(C3:C56)</f>
        <v>2072.3799999999997</v>
      </c>
      <c r="D57" s="12"/>
      <c r="E57" s="12"/>
    </row>
    <row r="59" spans="1:5" x14ac:dyDescent="0.25">
      <c r="B59"/>
      <c r="C59"/>
    </row>
    <row r="60" spans="1:5" x14ac:dyDescent="0.25">
      <c r="A60" s="49" t="s">
        <v>271</v>
      </c>
      <c r="B60"/>
      <c r="C60" s="32">
        <f>SUM(C3,C4,C5,C6,C7,C8,C10,C11,C20,C21,C22,C23,C24,C25,C26,C44,C45,C46,C47,C48,C53,C54,C55,C9)</f>
        <v>990.12999999999988</v>
      </c>
      <c r="D60" s="46"/>
      <c r="E60" s="11" t="s">
        <v>261</v>
      </c>
    </row>
    <row r="61" spans="1:5" x14ac:dyDescent="0.25">
      <c r="C61" s="55">
        <f>SUM(C32,C34,C35,C36,C37,C38,C39,C40,C41,C42,C43,C49,C50,C51,C52)</f>
        <v>526.16999999999996</v>
      </c>
      <c r="D61" s="46"/>
      <c r="E61" s="45" t="s">
        <v>274</v>
      </c>
    </row>
    <row r="62" spans="1:5" x14ac:dyDescent="0.25">
      <c r="C62" s="55">
        <f>C18+C19+C29</f>
        <v>223.93</v>
      </c>
      <c r="D62" s="46"/>
      <c r="E62" s="11" t="s">
        <v>263</v>
      </c>
    </row>
    <row r="63" spans="1:5" x14ac:dyDescent="0.25">
      <c r="C63" s="55">
        <f>SUM(C12,C13,C14,C15,C16,C17)</f>
        <v>190.29</v>
      </c>
      <c r="D63" s="46"/>
      <c r="E63" s="11" t="s">
        <v>272</v>
      </c>
    </row>
    <row r="64" spans="1:5" x14ac:dyDescent="0.25">
      <c r="C64" s="55">
        <f>SUM(C27,C30,C31)</f>
        <v>141.85999999999999</v>
      </c>
      <c r="D64" s="46"/>
      <c r="E64" s="11" t="s">
        <v>270</v>
      </c>
    </row>
    <row r="65" spans="2:3" x14ac:dyDescent="0.25">
      <c r="B65" s="49" t="s">
        <v>277</v>
      </c>
      <c r="C65" s="54">
        <f>SUM(C60:C64)</f>
        <v>2072.3799999999997</v>
      </c>
    </row>
  </sheetData>
  <pageMargins left="1.2598425196850394" right="1.2598425196850394" top="0.98425196850393704" bottom="0.78740157480314965" header="0.23622047244094491" footer="0.23622047244094491"/>
  <pageSetup paperSize="9" scale="33" orientation="portrait" horizontalDpi="4294967294" verticalDpi="4294967294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40106-2946-4D2C-93C5-E9A3E2A58EC8}">
  <sheetPr>
    <pageSetUpPr fitToPage="1"/>
  </sheetPr>
  <dimension ref="A1:J86"/>
  <sheetViews>
    <sheetView topLeftCell="A52" zoomScaleNormal="100" zoomScaleSheetLayoutView="110" workbookViewId="0">
      <selection activeCell="B83" sqref="B83"/>
    </sheetView>
  </sheetViews>
  <sheetFormatPr defaultColWidth="9.140625" defaultRowHeight="15" x14ac:dyDescent="0.25"/>
  <cols>
    <col min="1" max="1" width="23.5703125" style="4" bestFit="1" customWidth="1"/>
    <col min="2" max="2" width="44.85546875" style="10" bestFit="1" customWidth="1"/>
    <col min="3" max="3" width="11" style="4" bestFit="1" customWidth="1"/>
    <col min="4" max="4" width="54.140625" style="4" customWidth="1"/>
    <col min="5" max="5" width="56.85546875" style="4" bestFit="1" customWidth="1"/>
    <col min="6" max="16384" width="9.140625" style="4"/>
  </cols>
  <sheetData>
    <row r="1" spans="1:10" x14ac:dyDescent="0.25">
      <c r="A1" s="35" t="s">
        <v>0</v>
      </c>
      <c r="B1" s="35"/>
      <c r="C1" s="35"/>
      <c r="D1" s="35"/>
    </row>
    <row r="2" spans="1:10" x14ac:dyDescent="0.25">
      <c r="A2" s="13" t="s">
        <v>1</v>
      </c>
      <c r="B2" s="13" t="s">
        <v>2</v>
      </c>
      <c r="C2" s="37" t="s">
        <v>3</v>
      </c>
      <c r="D2" s="25" t="s">
        <v>234</v>
      </c>
      <c r="E2" s="13" t="s">
        <v>260</v>
      </c>
      <c r="F2" s="10"/>
    </row>
    <row r="3" spans="1:10" x14ac:dyDescent="0.25">
      <c r="A3" s="14">
        <v>2.0099999999999998</v>
      </c>
      <c r="B3" s="25" t="s">
        <v>208</v>
      </c>
      <c r="C3" s="28">
        <v>28.07</v>
      </c>
      <c r="D3" s="25" t="s">
        <v>188</v>
      </c>
      <c r="E3" s="45" t="s">
        <v>261</v>
      </c>
      <c r="F3" s="10"/>
    </row>
    <row r="4" spans="1:10" x14ac:dyDescent="0.25">
      <c r="A4" s="14">
        <v>2.02</v>
      </c>
      <c r="B4" s="25" t="s">
        <v>209</v>
      </c>
      <c r="C4" s="28">
        <v>33.9</v>
      </c>
      <c r="D4" s="11" t="s">
        <v>101</v>
      </c>
      <c r="E4" s="11" t="s">
        <v>264</v>
      </c>
      <c r="F4" s="10"/>
    </row>
    <row r="5" spans="1:10" x14ac:dyDescent="0.25">
      <c r="A5" s="14">
        <v>2.0299999999999998</v>
      </c>
      <c r="B5" s="25" t="s">
        <v>210</v>
      </c>
      <c r="C5" s="28">
        <v>89.88</v>
      </c>
      <c r="D5" s="11" t="s">
        <v>101</v>
      </c>
      <c r="E5" s="11" t="s">
        <v>264</v>
      </c>
      <c r="F5" s="10"/>
    </row>
    <row r="6" spans="1:10" x14ac:dyDescent="0.25">
      <c r="A6" s="14">
        <v>2.04</v>
      </c>
      <c r="B6" s="13" t="s">
        <v>80</v>
      </c>
      <c r="C6" s="28">
        <v>59.21</v>
      </c>
      <c r="D6" s="11" t="s">
        <v>101</v>
      </c>
      <c r="E6" s="45" t="s">
        <v>261</v>
      </c>
      <c r="F6" s="10"/>
    </row>
    <row r="7" spans="1:10" x14ac:dyDescent="0.25">
      <c r="A7" s="14">
        <v>2.0499999999999998</v>
      </c>
      <c r="B7" s="13" t="s">
        <v>74</v>
      </c>
      <c r="C7" s="28">
        <v>22.1</v>
      </c>
      <c r="D7" s="11" t="s">
        <v>235</v>
      </c>
      <c r="E7" s="11" t="s">
        <v>263</v>
      </c>
      <c r="F7" s="10"/>
      <c r="G7" s="10"/>
    </row>
    <row r="8" spans="1:10" x14ac:dyDescent="0.25">
      <c r="A8" s="14">
        <v>2.06</v>
      </c>
      <c r="B8" s="25" t="s">
        <v>211</v>
      </c>
      <c r="C8" s="28">
        <v>19.84</v>
      </c>
      <c r="D8" s="11" t="s">
        <v>235</v>
      </c>
      <c r="E8" s="11" t="s">
        <v>263</v>
      </c>
      <c r="F8" s="10"/>
      <c r="G8" s="10"/>
    </row>
    <row r="9" spans="1:10" x14ac:dyDescent="0.25">
      <c r="A9" s="15">
        <v>2.0699999999999998</v>
      </c>
      <c r="B9" s="20" t="s">
        <v>212</v>
      </c>
      <c r="C9" s="28">
        <v>17.78</v>
      </c>
      <c r="D9" s="11" t="s">
        <v>235</v>
      </c>
      <c r="E9" s="11" t="s">
        <v>263</v>
      </c>
      <c r="F9" s="10"/>
      <c r="G9" s="10"/>
    </row>
    <row r="10" spans="1:10" x14ac:dyDescent="0.25">
      <c r="A10" s="14">
        <v>2.08</v>
      </c>
      <c r="B10" s="25" t="s">
        <v>214</v>
      </c>
      <c r="C10" s="28">
        <v>6.39</v>
      </c>
      <c r="D10" s="11" t="s">
        <v>235</v>
      </c>
      <c r="E10" s="11" t="s">
        <v>263</v>
      </c>
      <c r="F10" s="10"/>
      <c r="G10" s="10"/>
      <c r="H10" s="10"/>
      <c r="I10" s="10"/>
      <c r="J10" s="10"/>
    </row>
    <row r="11" spans="1:10" x14ac:dyDescent="0.25">
      <c r="A11" s="14" t="s">
        <v>100</v>
      </c>
      <c r="B11" s="25" t="s">
        <v>213</v>
      </c>
      <c r="C11" s="28">
        <v>4.96</v>
      </c>
      <c r="D11" s="11" t="s">
        <v>101</v>
      </c>
      <c r="E11" s="11" t="s">
        <v>263</v>
      </c>
      <c r="F11" s="10"/>
      <c r="I11" s="10"/>
    </row>
    <row r="12" spans="1:10" x14ac:dyDescent="0.25">
      <c r="A12" s="14" t="s">
        <v>99</v>
      </c>
      <c r="B12" s="25" t="s">
        <v>215</v>
      </c>
      <c r="C12" s="28">
        <v>12.93</v>
      </c>
      <c r="D12" s="11" t="s">
        <v>235</v>
      </c>
      <c r="E12" s="11" t="s">
        <v>263</v>
      </c>
      <c r="F12" s="10"/>
      <c r="G12" s="10"/>
      <c r="I12" s="10"/>
    </row>
    <row r="13" spans="1:10" x14ac:dyDescent="0.25">
      <c r="A13" s="14">
        <v>2.09</v>
      </c>
      <c r="B13" s="25" t="s">
        <v>214</v>
      </c>
      <c r="C13" s="28">
        <v>4.13</v>
      </c>
      <c r="D13" s="11" t="s">
        <v>235</v>
      </c>
      <c r="E13" s="11" t="s">
        <v>263</v>
      </c>
      <c r="F13" s="10"/>
      <c r="G13" s="10"/>
    </row>
    <row r="14" spans="1:10" x14ac:dyDescent="0.25">
      <c r="A14" s="14" t="s">
        <v>98</v>
      </c>
      <c r="B14" s="25" t="s">
        <v>213</v>
      </c>
      <c r="C14" s="28">
        <v>3.51</v>
      </c>
      <c r="D14" s="11" t="s">
        <v>101</v>
      </c>
      <c r="E14" s="11" t="s">
        <v>263</v>
      </c>
      <c r="F14" s="10"/>
      <c r="I14" s="10"/>
    </row>
    <row r="15" spans="1:10" x14ac:dyDescent="0.25">
      <c r="A15" s="14" t="s">
        <v>97</v>
      </c>
      <c r="B15" s="25" t="s">
        <v>215</v>
      </c>
      <c r="C15" s="28">
        <v>12.58</v>
      </c>
      <c r="D15" s="11" t="s">
        <v>235</v>
      </c>
      <c r="E15" s="11" t="s">
        <v>263</v>
      </c>
      <c r="F15" s="10"/>
      <c r="G15" s="10"/>
      <c r="I15" s="10"/>
    </row>
    <row r="16" spans="1:10" x14ac:dyDescent="0.25">
      <c r="A16" s="18" t="s">
        <v>198</v>
      </c>
      <c r="B16" s="25" t="s">
        <v>214</v>
      </c>
      <c r="C16" s="28">
        <v>4.3099999999999996</v>
      </c>
      <c r="D16" s="11" t="s">
        <v>235</v>
      </c>
      <c r="E16" s="11" t="s">
        <v>263</v>
      </c>
      <c r="F16" s="10"/>
      <c r="G16" s="10"/>
    </row>
    <row r="17" spans="1:10" x14ac:dyDescent="0.25">
      <c r="A17" s="14" t="s">
        <v>96</v>
      </c>
      <c r="B17" s="25" t="s">
        <v>213</v>
      </c>
      <c r="C17" s="28">
        <v>3.77</v>
      </c>
      <c r="D17" s="11" t="s">
        <v>101</v>
      </c>
      <c r="E17" s="11" t="s">
        <v>263</v>
      </c>
      <c r="F17" s="10"/>
      <c r="I17" s="10"/>
    </row>
    <row r="18" spans="1:10" x14ac:dyDescent="0.25">
      <c r="A18" s="14" t="s">
        <v>95</v>
      </c>
      <c r="B18" s="25" t="s">
        <v>215</v>
      </c>
      <c r="C18" s="28">
        <v>14.4</v>
      </c>
      <c r="D18" s="11" t="s">
        <v>235</v>
      </c>
      <c r="E18" s="11" t="s">
        <v>263</v>
      </c>
      <c r="F18" s="10"/>
      <c r="G18" s="10"/>
      <c r="I18" s="10"/>
    </row>
    <row r="19" spans="1:10" x14ac:dyDescent="0.25">
      <c r="A19" s="14">
        <v>2.11</v>
      </c>
      <c r="B19" s="25" t="s">
        <v>214</v>
      </c>
      <c r="C19" s="28">
        <v>3.96</v>
      </c>
      <c r="D19" s="11" t="s">
        <v>235</v>
      </c>
      <c r="E19" s="11" t="s">
        <v>263</v>
      </c>
      <c r="F19" s="10"/>
      <c r="G19" s="10"/>
    </row>
    <row r="20" spans="1:10" x14ac:dyDescent="0.25">
      <c r="A20" s="14" t="s">
        <v>94</v>
      </c>
      <c r="B20" s="25" t="s">
        <v>213</v>
      </c>
      <c r="C20" s="28">
        <v>3.83</v>
      </c>
      <c r="D20" s="11" t="s">
        <v>101</v>
      </c>
      <c r="E20" s="11" t="s">
        <v>263</v>
      </c>
      <c r="F20" s="10"/>
      <c r="I20" s="10"/>
    </row>
    <row r="21" spans="1:10" x14ac:dyDescent="0.25">
      <c r="A21" s="14" t="s">
        <v>93</v>
      </c>
      <c r="B21" s="25" t="s">
        <v>215</v>
      </c>
      <c r="C21" s="28">
        <v>13.34</v>
      </c>
      <c r="D21" s="11" t="s">
        <v>235</v>
      </c>
      <c r="E21" s="11" t="s">
        <v>263</v>
      </c>
      <c r="F21" s="10"/>
      <c r="G21" s="10"/>
      <c r="I21" s="10"/>
    </row>
    <row r="22" spans="1:10" x14ac:dyDescent="0.25">
      <c r="A22" s="14">
        <v>2.12</v>
      </c>
      <c r="B22" s="25" t="s">
        <v>214</v>
      </c>
      <c r="C22" s="28">
        <v>3.95</v>
      </c>
      <c r="D22" s="11" t="s">
        <v>235</v>
      </c>
      <c r="E22" s="11" t="s">
        <v>263</v>
      </c>
      <c r="F22" s="10"/>
      <c r="G22" s="10"/>
    </row>
    <row r="23" spans="1:10" x14ac:dyDescent="0.25">
      <c r="A23" s="14" t="s">
        <v>92</v>
      </c>
      <c r="B23" s="25" t="s">
        <v>213</v>
      </c>
      <c r="C23" s="28">
        <v>3.83</v>
      </c>
      <c r="D23" s="11" t="s">
        <v>101</v>
      </c>
      <c r="E23" s="11" t="s">
        <v>263</v>
      </c>
      <c r="F23" s="10"/>
      <c r="I23" s="10"/>
    </row>
    <row r="24" spans="1:10" x14ac:dyDescent="0.25">
      <c r="A24" s="14" t="s">
        <v>91</v>
      </c>
      <c r="B24" s="25" t="s">
        <v>215</v>
      </c>
      <c r="C24" s="28">
        <v>13.42</v>
      </c>
      <c r="D24" s="11" t="s">
        <v>235</v>
      </c>
      <c r="E24" s="11" t="s">
        <v>263</v>
      </c>
      <c r="F24" s="10"/>
      <c r="G24" s="10"/>
      <c r="I24" s="10"/>
    </row>
    <row r="25" spans="1:10" x14ac:dyDescent="0.25">
      <c r="A25" s="15">
        <v>2.13</v>
      </c>
      <c r="B25" s="20" t="s">
        <v>216</v>
      </c>
      <c r="C25" s="28">
        <v>21.1</v>
      </c>
      <c r="D25" s="11" t="s">
        <v>101</v>
      </c>
      <c r="E25" s="45" t="s">
        <v>261</v>
      </c>
      <c r="F25" s="10"/>
      <c r="G25" s="10"/>
    </row>
    <row r="26" spans="1:10" x14ac:dyDescent="0.25">
      <c r="A26" s="14">
        <v>2.14</v>
      </c>
      <c r="B26" s="25" t="s">
        <v>171</v>
      </c>
      <c r="C26" s="28">
        <v>207.29</v>
      </c>
      <c r="D26" s="11" t="s">
        <v>101</v>
      </c>
      <c r="E26" s="45" t="s">
        <v>261</v>
      </c>
      <c r="F26" s="10"/>
      <c r="G26" s="10"/>
      <c r="H26" s="10"/>
      <c r="I26" s="10"/>
      <c r="J26" s="10"/>
    </row>
    <row r="27" spans="1:10" x14ac:dyDescent="0.25">
      <c r="A27" s="18" t="s">
        <v>199</v>
      </c>
      <c r="B27" s="13" t="s">
        <v>52</v>
      </c>
      <c r="C27" s="28"/>
      <c r="D27" s="13"/>
      <c r="E27" s="46"/>
      <c r="F27" s="10"/>
    </row>
    <row r="28" spans="1:10" x14ac:dyDescent="0.25">
      <c r="A28" s="14">
        <v>2.17</v>
      </c>
      <c r="B28" s="25" t="s">
        <v>217</v>
      </c>
      <c r="C28" s="28">
        <v>1.08</v>
      </c>
      <c r="D28" s="11" t="s">
        <v>101</v>
      </c>
      <c r="E28" s="45" t="s">
        <v>261</v>
      </c>
      <c r="F28" s="10"/>
      <c r="G28" s="10"/>
      <c r="I28" s="10"/>
    </row>
    <row r="29" spans="1:10" x14ac:dyDescent="0.25">
      <c r="A29" s="14" t="s">
        <v>90</v>
      </c>
      <c r="B29" s="13" t="s">
        <v>89</v>
      </c>
      <c r="C29" s="28">
        <v>1.6</v>
      </c>
      <c r="D29" s="11" t="s">
        <v>101</v>
      </c>
      <c r="E29" s="45" t="s">
        <v>261</v>
      </c>
      <c r="F29" s="10"/>
      <c r="G29" s="10"/>
      <c r="I29" s="10"/>
    </row>
    <row r="30" spans="1:10" x14ac:dyDescent="0.25">
      <c r="A30" s="14">
        <v>2.1800000000000002</v>
      </c>
      <c r="B30" s="25" t="s">
        <v>218</v>
      </c>
      <c r="C30" s="28">
        <v>1.08</v>
      </c>
      <c r="D30" s="11" t="s">
        <v>101</v>
      </c>
      <c r="E30" s="45" t="s">
        <v>261</v>
      </c>
      <c r="F30" s="10"/>
      <c r="G30" s="10"/>
      <c r="I30" s="10"/>
    </row>
    <row r="31" spans="1:10" x14ac:dyDescent="0.25">
      <c r="A31" s="18" t="s">
        <v>200</v>
      </c>
      <c r="B31" s="13" t="s">
        <v>88</v>
      </c>
      <c r="C31" s="28">
        <v>1.57</v>
      </c>
      <c r="D31" s="11" t="s">
        <v>101</v>
      </c>
      <c r="E31" s="45" t="s">
        <v>261</v>
      </c>
      <c r="F31" s="10"/>
      <c r="G31" s="10"/>
      <c r="I31" s="10"/>
    </row>
    <row r="32" spans="1:10" x14ac:dyDescent="0.25">
      <c r="A32" s="14">
        <v>2.19</v>
      </c>
      <c r="B32" s="13" t="s">
        <v>86</v>
      </c>
      <c r="C32" s="28">
        <v>12.82</v>
      </c>
      <c r="D32" s="11" t="s">
        <v>235</v>
      </c>
      <c r="E32" s="45" t="s">
        <v>261</v>
      </c>
      <c r="F32" s="10"/>
      <c r="G32" s="10"/>
    </row>
    <row r="33" spans="1:10" x14ac:dyDescent="0.25">
      <c r="A33" s="18" t="s">
        <v>201</v>
      </c>
      <c r="B33" s="13" t="s">
        <v>86</v>
      </c>
      <c r="C33" s="28">
        <v>11.74</v>
      </c>
      <c r="D33" s="11" t="s">
        <v>235</v>
      </c>
      <c r="E33" s="45" t="s">
        <v>261</v>
      </c>
      <c r="F33" s="10"/>
      <c r="G33" s="10"/>
    </row>
    <row r="34" spans="1:10" x14ac:dyDescent="0.25">
      <c r="A34" s="14">
        <v>2.21</v>
      </c>
      <c r="B34" s="13" t="s">
        <v>86</v>
      </c>
      <c r="C34" s="28">
        <v>15.79</v>
      </c>
      <c r="D34" s="11" t="s">
        <v>235</v>
      </c>
      <c r="E34" s="45" t="s">
        <v>261</v>
      </c>
      <c r="F34" s="10"/>
      <c r="G34" s="10"/>
    </row>
    <row r="35" spans="1:10" x14ac:dyDescent="0.25">
      <c r="A35" s="14">
        <v>2.2200000000000002</v>
      </c>
      <c r="B35" s="13" t="s">
        <v>86</v>
      </c>
      <c r="C35" s="28">
        <v>9.68</v>
      </c>
      <c r="D35" s="11" t="s">
        <v>235</v>
      </c>
      <c r="E35" s="45" t="s">
        <v>261</v>
      </c>
      <c r="F35" s="10"/>
      <c r="G35" s="10"/>
    </row>
    <row r="36" spans="1:10" x14ac:dyDescent="0.25">
      <c r="A36" s="14">
        <v>2.23</v>
      </c>
      <c r="B36" s="13" t="s">
        <v>86</v>
      </c>
      <c r="C36" s="28">
        <v>11.89</v>
      </c>
      <c r="D36" s="11" t="s">
        <v>235</v>
      </c>
      <c r="E36" s="45" t="s">
        <v>261</v>
      </c>
      <c r="F36" s="10"/>
      <c r="G36" s="10"/>
    </row>
    <row r="37" spans="1:10" x14ac:dyDescent="0.25">
      <c r="A37" s="14">
        <v>2.2400000000000002</v>
      </c>
      <c r="B37" s="13" t="s">
        <v>86</v>
      </c>
      <c r="C37" s="28">
        <v>11.76</v>
      </c>
      <c r="D37" s="11" t="s">
        <v>235</v>
      </c>
      <c r="E37" s="45" t="s">
        <v>261</v>
      </c>
      <c r="F37" s="10"/>
      <c r="G37" s="10"/>
    </row>
    <row r="38" spans="1:10" x14ac:dyDescent="0.25">
      <c r="A38" s="14">
        <v>2.25</v>
      </c>
      <c r="B38" s="13" t="s">
        <v>87</v>
      </c>
      <c r="C38" s="28">
        <v>38.51</v>
      </c>
      <c r="D38" s="11" t="s">
        <v>101</v>
      </c>
      <c r="E38" s="45" t="s">
        <v>261</v>
      </c>
      <c r="F38" s="10"/>
      <c r="G38" s="10"/>
    </row>
    <row r="39" spans="1:10" x14ac:dyDescent="0.25">
      <c r="A39" s="14">
        <v>2.2599999999999998</v>
      </c>
      <c r="B39" s="13" t="s">
        <v>86</v>
      </c>
      <c r="C39" s="28">
        <v>6.45</v>
      </c>
      <c r="D39" s="11" t="s">
        <v>235</v>
      </c>
      <c r="E39" s="45" t="s">
        <v>261</v>
      </c>
      <c r="F39" s="10"/>
      <c r="G39" s="10"/>
    </row>
    <row r="40" spans="1:10" x14ac:dyDescent="0.25">
      <c r="A40" s="14">
        <v>2.27</v>
      </c>
      <c r="B40" s="13" t="s">
        <v>86</v>
      </c>
      <c r="C40" s="28">
        <v>7</v>
      </c>
      <c r="D40" s="11" t="s">
        <v>235</v>
      </c>
      <c r="E40" s="45" t="s">
        <v>261</v>
      </c>
      <c r="F40" s="10"/>
      <c r="G40" s="10"/>
    </row>
    <row r="41" spans="1:10" x14ac:dyDescent="0.25">
      <c r="A41" s="14">
        <v>2.2799999999999998</v>
      </c>
      <c r="B41" s="13" t="s">
        <v>86</v>
      </c>
      <c r="C41" s="28">
        <v>17.350000000000001</v>
      </c>
      <c r="D41" s="11" t="s">
        <v>235</v>
      </c>
      <c r="E41" s="45" t="s">
        <v>261</v>
      </c>
      <c r="F41" s="10"/>
      <c r="G41" s="10"/>
    </row>
    <row r="42" spans="1:10" x14ac:dyDescent="0.25">
      <c r="A42" s="14">
        <v>2.29</v>
      </c>
      <c r="B42" s="20" t="s">
        <v>212</v>
      </c>
      <c r="C42" s="28">
        <v>12.91</v>
      </c>
      <c r="D42" s="11" t="s">
        <v>235</v>
      </c>
      <c r="E42" s="45" t="s">
        <v>263</v>
      </c>
      <c r="F42" s="10"/>
      <c r="G42" s="10"/>
    </row>
    <row r="43" spans="1:10" x14ac:dyDescent="0.25">
      <c r="A43" s="18" t="s">
        <v>202</v>
      </c>
      <c r="B43" s="20" t="s">
        <v>212</v>
      </c>
      <c r="C43" s="28">
        <v>11.61</v>
      </c>
      <c r="D43" s="11" t="s">
        <v>235</v>
      </c>
      <c r="E43" s="45" t="s">
        <v>263</v>
      </c>
      <c r="F43" s="10"/>
      <c r="G43" s="10"/>
    </row>
    <row r="44" spans="1:10" x14ac:dyDescent="0.25">
      <c r="A44" s="14">
        <v>2.31</v>
      </c>
      <c r="B44" s="20" t="s">
        <v>212</v>
      </c>
      <c r="C44" s="28">
        <v>9.2200000000000006</v>
      </c>
      <c r="D44" s="11" t="s">
        <v>235</v>
      </c>
      <c r="E44" s="45" t="s">
        <v>263</v>
      </c>
      <c r="F44" s="10"/>
      <c r="G44" s="10"/>
    </row>
    <row r="45" spans="1:10" x14ac:dyDescent="0.25">
      <c r="A45" s="14">
        <v>2.3199999999999998</v>
      </c>
      <c r="B45" s="20" t="s">
        <v>212</v>
      </c>
      <c r="C45" s="28">
        <v>10.84</v>
      </c>
      <c r="D45" s="11" t="s">
        <v>235</v>
      </c>
      <c r="E45" s="45" t="s">
        <v>263</v>
      </c>
      <c r="F45" s="10"/>
      <c r="G45" s="10"/>
    </row>
    <row r="46" spans="1:10" x14ac:dyDescent="0.25">
      <c r="A46" s="14">
        <v>2.33</v>
      </c>
      <c r="B46" s="25" t="s">
        <v>219</v>
      </c>
      <c r="C46" s="28">
        <v>10.68</v>
      </c>
      <c r="D46" s="11" t="s">
        <v>101</v>
      </c>
      <c r="E46" s="46"/>
      <c r="F46" s="10"/>
      <c r="G46" s="10"/>
    </row>
    <row r="47" spans="1:10" x14ac:dyDescent="0.25">
      <c r="A47" s="15">
        <v>2.34</v>
      </c>
      <c r="B47" s="20" t="s">
        <v>220</v>
      </c>
      <c r="C47" s="29">
        <v>7.48</v>
      </c>
      <c r="D47" s="11" t="s">
        <v>101</v>
      </c>
      <c r="E47" s="45" t="s">
        <v>261</v>
      </c>
      <c r="F47" s="10"/>
      <c r="I47" s="10"/>
      <c r="J47" s="10"/>
    </row>
    <row r="48" spans="1:10" x14ac:dyDescent="0.25">
      <c r="A48" s="14" t="s">
        <v>85</v>
      </c>
      <c r="B48" s="13" t="s">
        <v>84</v>
      </c>
      <c r="C48" s="28">
        <v>4.58</v>
      </c>
      <c r="D48" s="11" t="s">
        <v>101</v>
      </c>
      <c r="E48" s="45" t="s">
        <v>261</v>
      </c>
      <c r="F48" s="10"/>
      <c r="G48" s="10"/>
      <c r="H48" s="10"/>
      <c r="I48" s="10"/>
    </row>
    <row r="49" spans="1:10" x14ac:dyDescent="0.25">
      <c r="A49" s="15" t="s">
        <v>83</v>
      </c>
      <c r="B49" s="20" t="s">
        <v>221</v>
      </c>
      <c r="C49" s="28">
        <v>7.38</v>
      </c>
      <c r="D49" s="11" t="s">
        <v>101</v>
      </c>
      <c r="E49" s="45" t="s">
        <v>261</v>
      </c>
      <c r="F49" s="10"/>
      <c r="G49" s="10"/>
      <c r="H49" s="10"/>
      <c r="I49" s="10"/>
    </row>
    <row r="50" spans="1:10" x14ac:dyDescent="0.25">
      <c r="A50" s="14">
        <v>2.35</v>
      </c>
      <c r="B50" s="25" t="s">
        <v>222</v>
      </c>
      <c r="C50" s="28">
        <v>2.99</v>
      </c>
      <c r="D50" s="11" t="s">
        <v>101</v>
      </c>
      <c r="E50" s="46"/>
      <c r="F50" s="10"/>
      <c r="I50" s="10"/>
      <c r="J50" s="10"/>
    </row>
    <row r="51" spans="1:10" x14ac:dyDescent="0.25">
      <c r="A51" s="19" t="s">
        <v>203</v>
      </c>
      <c r="B51" s="20" t="s">
        <v>223</v>
      </c>
      <c r="C51" s="28">
        <v>6.9</v>
      </c>
      <c r="D51" s="11" t="s">
        <v>101</v>
      </c>
      <c r="E51" s="45" t="s">
        <v>261</v>
      </c>
      <c r="F51" s="10"/>
      <c r="G51" s="10"/>
      <c r="H51" s="10"/>
      <c r="I51" s="10"/>
    </row>
    <row r="52" spans="1:10" x14ac:dyDescent="0.25">
      <c r="A52" s="14" t="s">
        <v>82</v>
      </c>
      <c r="B52" s="25" t="s">
        <v>224</v>
      </c>
      <c r="C52" s="28">
        <v>3.99</v>
      </c>
      <c r="D52" s="11" t="s">
        <v>101</v>
      </c>
      <c r="E52" s="45" t="s">
        <v>261</v>
      </c>
      <c r="F52" s="10"/>
      <c r="I52" s="10"/>
      <c r="J52" s="10"/>
    </row>
    <row r="53" spans="1:10" x14ac:dyDescent="0.25">
      <c r="A53" s="19" t="s">
        <v>204</v>
      </c>
      <c r="B53" s="20" t="s">
        <v>225</v>
      </c>
      <c r="C53" s="28">
        <v>1.77</v>
      </c>
      <c r="D53" s="11" t="s">
        <v>101</v>
      </c>
      <c r="E53" s="45" t="s">
        <v>261</v>
      </c>
      <c r="F53" s="10"/>
      <c r="I53" s="10"/>
      <c r="J53" s="10"/>
    </row>
    <row r="54" spans="1:10" x14ac:dyDescent="0.25">
      <c r="A54" s="14" t="s">
        <v>81</v>
      </c>
      <c r="B54" s="25" t="s">
        <v>226</v>
      </c>
      <c r="C54" s="28">
        <v>4.8600000000000003</v>
      </c>
      <c r="D54" s="11" t="s">
        <v>101</v>
      </c>
      <c r="E54" s="45" t="s">
        <v>261</v>
      </c>
      <c r="F54" s="10"/>
      <c r="G54" s="10"/>
      <c r="H54" s="10"/>
      <c r="I54" s="10"/>
    </row>
    <row r="55" spans="1:10" x14ac:dyDescent="0.25">
      <c r="A55" s="14">
        <v>2.37</v>
      </c>
      <c r="B55" s="13" t="s">
        <v>80</v>
      </c>
      <c r="C55" s="28">
        <v>5.3</v>
      </c>
      <c r="D55" s="11" t="s">
        <v>101</v>
      </c>
      <c r="E55" s="45" t="s">
        <v>261</v>
      </c>
      <c r="F55" s="10"/>
    </row>
    <row r="56" spans="1:10" x14ac:dyDescent="0.25">
      <c r="A56" s="14" t="s">
        <v>79</v>
      </c>
      <c r="B56" s="13" t="s">
        <v>78</v>
      </c>
      <c r="C56" s="28">
        <v>3.06</v>
      </c>
      <c r="D56" s="11" t="s">
        <v>101</v>
      </c>
      <c r="E56" s="45" t="s">
        <v>261</v>
      </c>
      <c r="F56" s="10"/>
      <c r="G56" s="10"/>
      <c r="H56" s="10"/>
      <c r="I56" s="10"/>
    </row>
    <row r="57" spans="1:10" x14ac:dyDescent="0.25">
      <c r="A57" s="15" t="s">
        <v>77</v>
      </c>
      <c r="B57" s="20" t="s">
        <v>227</v>
      </c>
      <c r="C57" s="28">
        <v>1.27</v>
      </c>
      <c r="D57" s="11" t="s">
        <v>101</v>
      </c>
      <c r="E57" s="45" t="s">
        <v>261</v>
      </c>
      <c r="F57" s="10"/>
      <c r="G57" s="10"/>
      <c r="H57" s="10"/>
      <c r="I57" s="10"/>
      <c r="J57" s="10"/>
    </row>
    <row r="58" spans="1:10" x14ac:dyDescent="0.25">
      <c r="A58" s="15" t="s">
        <v>76</v>
      </c>
      <c r="B58" s="11" t="s">
        <v>56</v>
      </c>
      <c r="C58" s="28">
        <v>1.32</v>
      </c>
      <c r="D58" s="11" t="s">
        <v>101</v>
      </c>
      <c r="E58" s="45" t="s">
        <v>261</v>
      </c>
      <c r="F58" s="10"/>
      <c r="I58" s="10"/>
      <c r="J58" s="10"/>
    </row>
    <row r="59" spans="1:10" x14ac:dyDescent="0.25">
      <c r="A59" s="14" t="s">
        <v>75</v>
      </c>
      <c r="B59" s="25" t="s">
        <v>174</v>
      </c>
      <c r="C59" s="28">
        <v>2.0699999999999998</v>
      </c>
      <c r="D59" s="11" t="s">
        <v>101</v>
      </c>
      <c r="E59" s="45" t="s">
        <v>261</v>
      </c>
      <c r="F59" s="10"/>
      <c r="G59" s="10"/>
      <c r="H59" s="10"/>
      <c r="I59" s="10"/>
    </row>
    <row r="60" spans="1:10" x14ac:dyDescent="0.25">
      <c r="A60" s="15">
        <v>2.38</v>
      </c>
      <c r="B60" s="13" t="s">
        <v>74</v>
      </c>
      <c r="C60" s="28">
        <v>8.75</v>
      </c>
      <c r="D60" s="11" t="s">
        <v>235</v>
      </c>
      <c r="E60" s="45" t="s">
        <v>263</v>
      </c>
      <c r="F60" s="10"/>
      <c r="G60" s="10"/>
    </row>
    <row r="61" spans="1:10" x14ac:dyDescent="0.25">
      <c r="A61" s="14">
        <v>2.39</v>
      </c>
      <c r="B61" s="13" t="s">
        <v>74</v>
      </c>
      <c r="C61" s="28">
        <v>11.11</v>
      </c>
      <c r="D61" s="11" t="s">
        <v>235</v>
      </c>
      <c r="E61" s="45" t="s">
        <v>263</v>
      </c>
      <c r="F61" s="10"/>
      <c r="G61" s="10"/>
      <c r="H61" s="10"/>
      <c r="I61" s="10"/>
      <c r="J61" s="10"/>
    </row>
    <row r="62" spans="1:10" x14ac:dyDescent="0.25">
      <c r="A62" s="18" t="s">
        <v>205</v>
      </c>
      <c r="B62" s="25" t="s">
        <v>228</v>
      </c>
      <c r="C62" s="28">
        <v>43.02</v>
      </c>
      <c r="D62" s="13" t="s">
        <v>35</v>
      </c>
      <c r="E62" s="11" t="s">
        <v>267</v>
      </c>
      <c r="F62" s="10"/>
    </row>
    <row r="63" spans="1:10" x14ac:dyDescent="0.25">
      <c r="A63" s="14">
        <v>2.41</v>
      </c>
      <c r="B63" s="25" t="s">
        <v>180</v>
      </c>
      <c r="C63" s="28">
        <v>8.67</v>
      </c>
      <c r="D63" s="13" t="s">
        <v>191</v>
      </c>
      <c r="E63" s="11" t="s">
        <v>267</v>
      </c>
      <c r="F63" s="10"/>
    </row>
    <row r="64" spans="1:10" x14ac:dyDescent="0.25">
      <c r="A64" s="14">
        <v>2.42</v>
      </c>
      <c r="B64" s="25" t="s">
        <v>229</v>
      </c>
      <c r="C64" s="28">
        <v>105.54</v>
      </c>
      <c r="D64" s="13" t="s">
        <v>236</v>
      </c>
      <c r="E64" s="11" t="s">
        <v>267</v>
      </c>
      <c r="F64" s="10"/>
    </row>
    <row r="65" spans="1:10" x14ac:dyDescent="0.25">
      <c r="A65" s="14" t="s">
        <v>73</v>
      </c>
      <c r="B65" s="25" t="s">
        <v>230</v>
      </c>
      <c r="C65" s="28">
        <v>6.28</v>
      </c>
      <c r="D65" s="11" t="s">
        <v>101</v>
      </c>
      <c r="E65" s="11" t="s">
        <v>267</v>
      </c>
      <c r="F65" s="10"/>
    </row>
    <row r="66" spans="1:10" x14ac:dyDescent="0.25">
      <c r="A66" s="15" t="s">
        <v>72</v>
      </c>
      <c r="B66" s="20" t="s">
        <v>231</v>
      </c>
      <c r="C66" s="28">
        <v>3.85</v>
      </c>
      <c r="D66" s="11" t="s">
        <v>101</v>
      </c>
      <c r="E66" s="11" t="s">
        <v>267</v>
      </c>
      <c r="F66" s="10"/>
      <c r="I66" s="10"/>
      <c r="J66" s="10"/>
    </row>
    <row r="67" spans="1:10" x14ac:dyDescent="0.25">
      <c r="A67" s="14" t="s">
        <v>71</v>
      </c>
      <c r="B67" s="25" t="s">
        <v>232</v>
      </c>
      <c r="C67" s="29">
        <v>1.62</v>
      </c>
      <c r="D67" s="11" t="s">
        <v>101</v>
      </c>
      <c r="E67" s="11" t="s">
        <v>267</v>
      </c>
      <c r="F67" s="10"/>
      <c r="G67" s="10"/>
      <c r="H67" s="10"/>
      <c r="I67" s="10"/>
      <c r="J67" s="10"/>
    </row>
    <row r="68" spans="1:10" x14ac:dyDescent="0.25">
      <c r="A68" s="14" t="s">
        <v>70</v>
      </c>
      <c r="B68" s="25" t="s">
        <v>233</v>
      </c>
      <c r="C68" s="28">
        <v>10.75</v>
      </c>
      <c r="D68" s="11" t="s">
        <v>101</v>
      </c>
      <c r="E68" s="11" t="s">
        <v>264</v>
      </c>
      <c r="F68" s="10"/>
    </row>
    <row r="69" spans="1:10" x14ac:dyDescent="0.25">
      <c r="A69" s="14">
        <v>2.4300000000000002</v>
      </c>
      <c r="B69" s="13" t="s">
        <v>69</v>
      </c>
      <c r="C69" s="28">
        <v>5</v>
      </c>
      <c r="D69" s="13" t="s">
        <v>191</v>
      </c>
      <c r="E69" s="46"/>
      <c r="F69" s="10"/>
    </row>
    <row r="70" spans="1:10" x14ac:dyDescent="0.25">
      <c r="A70" s="14">
        <v>2.44</v>
      </c>
      <c r="B70" s="25" t="s">
        <v>207</v>
      </c>
      <c r="C70" s="28">
        <v>13.61</v>
      </c>
      <c r="D70" s="11" t="s">
        <v>101</v>
      </c>
      <c r="E70" s="46"/>
      <c r="F70" s="10"/>
    </row>
    <row r="71" spans="1:10" x14ac:dyDescent="0.25">
      <c r="A71" s="14">
        <v>2.4500000000000002</v>
      </c>
      <c r="B71" s="25" t="s">
        <v>206</v>
      </c>
      <c r="C71" s="28">
        <v>18.64</v>
      </c>
      <c r="D71" s="11" t="s">
        <v>235</v>
      </c>
      <c r="E71" s="45" t="s">
        <v>263</v>
      </c>
      <c r="F71" s="10"/>
    </row>
    <row r="72" spans="1:10" x14ac:dyDescent="0.25">
      <c r="A72" s="14">
        <v>2.46</v>
      </c>
      <c r="B72" s="25" t="s">
        <v>171</v>
      </c>
      <c r="C72" s="28">
        <v>211.76</v>
      </c>
      <c r="D72" s="20" t="s">
        <v>190</v>
      </c>
      <c r="E72" s="45" t="s">
        <v>261</v>
      </c>
      <c r="F72" s="10"/>
    </row>
    <row r="73" spans="1:10" x14ac:dyDescent="0.25">
      <c r="A73" s="17"/>
      <c r="B73" s="12"/>
      <c r="C73" s="29"/>
      <c r="D73" s="12"/>
      <c r="E73" s="47"/>
    </row>
    <row r="74" spans="1:10" x14ac:dyDescent="0.25">
      <c r="A74" s="20" t="s">
        <v>197</v>
      </c>
      <c r="B74" s="11"/>
      <c r="C74" s="28">
        <f>SUM(C3:C73)</f>
        <v>1313.6299999999997</v>
      </c>
      <c r="D74" s="12"/>
      <c r="E74" s="46"/>
      <c r="F74" s="10"/>
      <c r="G74" s="10"/>
      <c r="H74" s="10"/>
      <c r="I74" s="10"/>
    </row>
    <row r="76" spans="1:10" x14ac:dyDescent="0.25">
      <c r="B76"/>
      <c r="C76"/>
    </row>
    <row r="77" spans="1:10" x14ac:dyDescent="0.25">
      <c r="A77" s="49" t="s">
        <v>271</v>
      </c>
      <c r="B77"/>
      <c r="C77" s="32">
        <f>SUM(C3,C6,C25,C26,C28,C29,C30,C31,C32,C33,C34,C35,C36,C37,C38,C39,C40,C41,C47,C48,C49,C51,C52,C53,C54,C55,C56,C57,C58,C59,C72)</f>
        <v>725.7299999999999</v>
      </c>
      <c r="D77" s="47"/>
      <c r="E77" s="11" t="s">
        <v>261</v>
      </c>
    </row>
    <row r="78" spans="1:10" x14ac:dyDescent="0.25">
      <c r="C78" s="47"/>
      <c r="D78" s="47"/>
      <c r="E78" s="45" t="s">
        <v>274</v>
      </c>
    </row>
    <row r="79" spans="1:10" x14ac:dyDescent="0.25">
      <c r="C79" s="53">
        <f>SUM(C7,C8,C9,C10,C11,C12,C13,C14,C15,C16,C17,C18,C19,C20,C21,C22,C23,C24,C42,C43,C44,C45,C60,C61,C71,C62,C63,C64,C65,C66,C67)</f>
        <v>421.09000000000003</v>
      </c>
      <c r="D79" s="47"/>
      <c r="E79" s="11" t="s">
        <v>263</v>
      </c>
    </row>
    <row r="80" spans="1:10" x14ac:dyDescent="0.25">
      <c r="C80" s="53">
        <f>C4+C5+C68</f>
        <v>134.53</v>
      </c>
      <c r="D80" s="47"/>
      <c r="E80" s="11" t="s">
        <v>272</v>
      </c>
    </row>
    <row r="81" spans="2:5" x14ac:dyDescent="0.25">
      <c r="C81" s="53">
        <f>C46+C50+C69+C70</f>
        <v>32.28</v>
      </c>
      <c r="D81" s="47"/>
      <c r="E81" s="11" t="s">
        <v>270</v>
      </c>
    </row>
    <row r="82" spans="2:5" x14ac:dyDescent="0.25">
      <c r="B82" s="49" t="s">
        <v>275</v>
      </c>
      <c r="C82" s="52">
        <f>SUM(C77:C81)</f>
        <v>1313.6299999999999</v>
      </c>
    </row>
    <row r="86" spans="2:5" x14ac:dyDescent="0.25">
      <c r="C86" s="52"/>
    </row>
  </sheetData>
  <autoFilter ref="A2:E72" xr:uid="{4560AB16-48B9-41BB-86AD-3C78DB6C9CFD}"/>
  <pageMargins left="1.2598425196850394" right="1.2598425196850394" top="0.98425196850393704" bottom="0.78740157480314965" header="0.23622047244094491" footer="0.23622047244094491"/>
  <pageSetup paperSize="9" scale="38" orientation="portrait" horizontalDpi="4294967294" verticalDpi="4294967294" r:id="rId1"/>
  <rowBreaks count="1" manualBreakCount="1">
    <brk id="45" max="4" man="1"/>
  </rowBreaks>
  <colBreaks count="1" manualBreakCount="1">
    <brk id="4" max="8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D9480-4567-4F07-BBF6-47BF3299B911}">
  <dimension ref="A1:E77"/>
  <sheetViews>
    <sheetView zoomScaleNormal="100" zoomScaleSheetLayoutView="110" workbookViewId="0">
      <selection activeCell="B60" sqref="B60"/>
    </sheetView>
  </sheetViews>
  <sheetFormatPr defaultColWidth="9.140625" defaultRowHeight="15" x14ac:dyDescent="0.25"/>
  <cols>
    <col min="1" max="1" width="24" style="27" bestFit="1" customWidth="1"/>
    <col min="2" max="2" width="45.28515625" style="10" customWidth="1"/>
    <col min="3" max="3" width="11" style="30" bestFit="1" customWidth="1"/>
    <col min="4" max="4" width="54.28515625" style="10" customWidth="1"/>
    <col min="5" max="5" width="59.28515625" style="4" bestFit="1" customWidth="1"/>
    <col min="6" max="16384" width="9.140625" style="10"/>
  </cols>
  <sheetData>
    <row r="1" spans="1:5" x14ac:dyDescent="0.25">
      <c r="A1" s="34" t="s">
        <v>0</v>
      </c>
      <c r="B1" s="35"/>
      <c r="C1" s="36"/>
      <c r="D1" s="35"/>
    </row>
    <row r="2" spans="1:5" x14ac:dyDescent="0.25">
      <c r="A2" s="14" t="s">
        <v>131</v>
      </c>
      <c r="B2" s="13" t="s">
        <v>2</v>
      </c>
      <c r="C2" s="26" t="s">
        <v>130</v>
      </c>
      <c r="D2" s="13" t="s">
        <v>4</v>
      </c>
      <c r="E2" s="13" t="s">
        <v>260</v>
      </c>
    </row>
    <row r="3" spans="1:5" x14ac:dyDescent="0.25">
      <c r="A3" s="14">
        <v>3.01</v>
      </c>
      <c r="B3" s="13" t="s">
        <v>6</v>
      </c>
      <c r="C3" s="28">
        <v>23.77</v>
      </c>
      <c r="D3" s="25" t="s">
        <v>188</v>
      </c>
      <c r="E3" s="45" t="s">
        <v>268</v>
      </c>
    </row>
    <row r="4" spans="1:5" x14ac:dyDescent="0.25">
      <c r="A4" s="14">
        <v>3.02</v>
      </c>
      <c r="B4" s="13" t="s">
        <v>129</v>
      </c>
      <c r="C4" s="28">
        <v>33.520000000000003</v>
      </c>
      <c r="D4" s="11" t="s">
        <v>121</v>
      </c>
      <c r="E4" s="45" t="s">
        <v>269</v>
      </c>
    </row>
    <row r="5" spans="1:5" x14ac:dyDescent="0.25">
      <c r="A5" s="14" t="s">
        <v>128</v>
      </c>
      <c r="B5" s="13" t="s">
        <v>127</v>
      </c>
      <c r="C5" s="28">
        <v>14.64</v>
      </c>
      <c r="D5" s="11" t="s">
        <v>121</v>
      </c>
      <c r="E5" s="45" t="s">
        <v>269</v>
      </c>
    </row>
    <row r="6" spans="1:5" x14ac:dyDescent="0.25">
      <c r="A6" s="14">
        <v>3.03</v>
      </c>
      <c r="B6" s="13" t="s">
        <v>126</v>
      </c>
      <c r="C6" s="28">
        <v>128.47</v>
      </c>
      <c r="D6" s="11" t="s">
        <v>187</v>
      </c>
      <c r="E6" s="46"/>
    </row>
    <row r="7" spans="1:5" x14ac:dyDescent="0.25">
      <c r="A7" s="18" t="s">
        <v>237</v>
      </c>
      <c r="B7" s="13" t="s">
        <v>80</v>
      </c>
      <c r="C7" s="28">
        <v>59.3</v>
      </c>
      <c r="D7" s="11" t="s">
        <v>187</v>
      </c>
      <c r="E7" s="45" t="s">
        <v>268</v>
      </c>
    </row>
    <row r="8" spans="1:5" x14ac:dyDescent="0.25">
      <c r="A8" s="14">
        <v>3.05</v>
      </c>
      <c r="B8" s="25" t="s">
        <v>243</v>
      </c>
      <c r="C8" s="28">
        <v>14.07</v>
      </c>
      <c r="D8" s="20" t="s">
        <v>247</v>
      </c>
      <c r="E8" s="45" t="s">
        <v>269</v>
      </c>
    </row>
    <row r="9" spans="1:5" x14ac:dyDescent="0.25">
      <c r="A9" s="14">
        <v>3.06</v>
      </c>
      <c r="B9" s="13" t="s">
        <v>125</v>
      </c>
      <c r="C9" s="28">
        <v>13.11</v>
      </c>
      <c r="D9" s="20" t="s">
        <v>247</v>
      </c>
      <c r="E9" s="45" t="s">
        <v>269</v>
      </c>
    </row>
    <row r="10" spans="1:5" x14ac:dyDescent="0.25">
      <c r="A10" s="14">
        <v>3.07</v>
      </c>
      <c r="B10" s="13" t="s">
        <v>124</v>
      </c>
      <c r="C10" s="28">
        <v>13.76</v>
      </c>
      <c r="D10" s="20" t="s">
        <v>247</v>
      </c>
      <c r="E10" s="46"/>
    </row>
    <row r="11" spans="1:5" x14ac:dyDescent="0.25">
      <c r="A11" s="14">
        <v>3.08</v>
      </c>
      <c r="B11" s="25" t="s">
        <v>244</v>
      </c>
      <c r="C11" s="28">
        <v>8.98</v>
      </c>
      <c r="D11" s="11" t="s">
        <v>187</v>
      </c>
      <c r="E11" s="11" t="s">
        <v>269</v>
      </c>
    </row>
    <row r="12" spans="1:5" x14ac:dyDescent="0.25">
      <c r="A12" s="18" t="s">
        <v>238</v>
      </c>
      <c r="B12" s="13" t="s">
        <v>123</v>
      </c>
      <c r="C12" s="28">
        <v>9.58</v>
      </c>
      <c r="D12" s="11" t="s">
        <v>187</v>
      </c>
      <c r="E12" s="11" t="s">
        <v>264</v>
      </c>
    </row>
    <row r="13" spans="1:5" x14ac:dyDescent="0.25">
      <c r="A13" s="14">
        <v>3.09</v>
      </c>
      <c r="B13" s="13" t="s">
        <v>120</v>
      </c>
      <c r="C13" s="28">
        <v>26.21</v>
      </c>
      <c r="D13" s="11" t="s">
        <v>121</v>
      </c>
      <c r="E13" s="45" t="s">
        <v>263</v>
      </c>
    </row>
    <row r="14" spans="1:5" x14ac:dyDescent="0.25">
      <c r="A14" s="18" t="s">
        <v>239</v>
      </c>
      <c r="B14" s="13" t="s">
        <v>120</v>
      </c>
      <c r="C14" s="28">
        <v>22.01</v>
      </c>
      <c r="D14" s="11" t="s">
        <v>121</v>
      </c>
      <c r="E14" s="45" t="s">
        <v>263</v>
      </c>
    </row>
    <row r="15" spans="1:5" x14ac:dyDescent="0.25">
      <c r="A15" s="14">
        <v>3.11</v>
      </c>
      <c r="B15" s="13" t="s">
        <v>120</v>
      </c>
      <c r="C15" s="28">
        <v>33.44</v>
      </c>
      <c r="D15" s="11" t="s">
        <v>121</v>
      </c>
      <c r="E15" s="45" t="s">
        <v>263</v>
      </c>
    </row>
    <row r="16" spans="1:5" x14ac:dyDescent="0.25">
      <c r="A16" s="14">
        <v>3.12</v>
      </c>
      <c r="B16" s="13" t="s">
        <v>122</v>
      </c>
      <c r="C16" s="28">
        <v>63.05</v>
      </c>
      <c r="D16" s="11" t="s">
        <v>121</v>
      </c>
      <c r="E16" s="45" t="s">
        <v>263</v>
      </c>
    </row>
    <row r="17" spans="1:5" x14ac:dyDescent="0.25">
      <c r="A17" s="14">
        <v>3.13</v>
      </c>
      <c r="B17" s="13" t="s">
        <v>74</v>
      </c>
      <c r="C17" s="28">
        <v>47.39</v>
      </c>
      <c r="D17" s="11" t="s">
        <v>121</v>
      </c>
      <c r="E17" s="45" t="s">
        <v>263</v>
      </c>
    </row>
    <row r="18" spans="1:5" x14ac:dyDescent="0.25">
      <c r="A18" s="14">
        <v>3.14</v>
      </c>
      <c r="B18" s="13" t="s">
        <v>102</v>
      </c>
      <c r="C18" s="28">
        <v>212.73</v>
      </c>
      <c r="D18" s="11" t="s">
        <v>187</v>
      </c>
      <c r="E18" s="45" t="s">
        <v>261</v>
      </c>
    </row>
    <row r="19" spans="1:5" x14ac:dyDescent="0.25">
      <c r="A19" s="14">
        <v>3.16</v>
      </c>
      <c r="B19" s="13" t="s">
        <v>74</v>
      </c>
      <c r="C19" s="28">
        <v>21.4</v>
      </c>
      <c r="D19" s="11" t="s">
        <v>121</v>
      </c>
      <c r="E19" s="45" t="s">
        <v>263</v>
      </c>
    </row>
    <row r="20" spans="1:5" x14ac:dyDescent="0.25">
      <c r="A20" s="14">
        <v>3.17</v>
      </c>
      <c r="B20" s="13" t="s">
        <v>74</v>
      </c>
      <c r="C20" s="28">
        <v>20.74</v>
      </c>
      <c r="D20" s="11" t="s">
        <v>121</v>
      </c>
      <c r="E20" s="45" t="s">
        <v>263</v>
      </c>
    </row>
    <row r="21" spans="1:5" x14ac:dyDescent="0.25">
      <c r="A21" s="14">
        <v>3.18</v>
      </c>
      <c r="B21" s="13" t="s">
        <v>120</v>
      </c>
      <c r="C21" s="28">
        <v>20.61</v>
      </c>
      <c r="D21" s="11" t="s">
        <v>121</v>
      </c>
      <c r="E21" s="45" t="s">
        <v>263</v>
      </c>
    </row>
    <row r="22" spans="1:5" x14ac:dyDescent="0.25">
      <c r="A22" s="14">
        <v>3.19</v>
      </c>
      <c r="B22" s="13" t="s">
        <v>120</v>
      </c>
      <c r="C22" s="28">
        <v>33.450000000000003</v>
      </c>
      <c r="D22" s="11" t="s">
        <v>121</v>
      </c>
      <c r="E22" s="45" t="s">
        <v>263</v>
      </c>
    </row>
    <row r="23" spans="1:5" x14ac:dyDescent="0.25">
      <c r="A23" s="18" t="s">
        <v>240</v>
      </c>
      <c r="B23" s="13" t="s">
        <v>120</v>
      </c>
      <c r="C23" s="28">
        <v>29.92</v>
      </c>
      <c r="D23" s="11" t="s">
        <v>121</v>
      </c>
      <c r="E23" s="45" t="s">
        <v>263</v>
      </c>
    </row>
    <row r="24" spans="1:5" x14ac:dyDescent="0.25">
      <c r="A24" s="14">
        <v>3.21</v>
      </c>
      <c r="B24" s="13" t="s">
        <v>120</v>
      </c>
      <c r="C24" s="28">
        <v>39.619999999999997</v>
      </c>
      <c r="D24" s="11" t="s">
        <v>121</v>
      </c>
      <c r="E24" s="45" t="s">
        <v>263</v>
      </c>
    </row>
    <row r="25" spans="1:5" x14ac:dyDescent="0.25">
      <c r="A25" s="14">
        <v>3.22</v>
      </c>
      <c r="B25" s="13" t="s">
        <v>120</v>
      </c>
      <c r="C25" s="28">
        <v>35.380000000000003</v>
      </c>
      <c r="D25" s="11" t="s">
        <v>121</v>
      </c>
      <c r="E25" s="45" t="s">
        <v>263</v>
      </c>
    </row>
    <row r="26" spans="1:5" x14ac:dyDescent="0.25">
      <c r="A26" s="14">
        <v>3.23</v>
      </c>
      <c r="B26" s="13" t="s">
        <v>74</v>
      </c>
      <c r="C26" s="28">
        <v>10.23</v>
      </c>
      <c r="D26" s="11" t="s">
        <v>121</v>
      </c>
      <c r="E26" s="45" t="s">
        <v>263</v>
      </c>
    </row>
    <row r="27" spans="1:5" x14ac:dyDescent="0.25">
      <c r="A27" s="14">
        <v>3.24</v>
      </c>
      <c r="B27" s="13" t="s">
        <v>52</v>
      </c>
      <c r="C27" s="28"/>
      <c r="D27" s="13"/>
      <c r="E27" s="46"/>
    </row>
    <row r="28" spans="1:5" x14ac:dyDescent="0.25">
      <c r="A28" s="15">
        <v>3.25</v>
      </c>
      <c r="B28" s="20" t="s">
        <v>220</v>
      </c>
      <c r="C28" s="28">
        <v>7.53</v>
      </c>
      <c r="D28" s="11" t="s">
        <v>187</v>
      </c>
      <c r="E28" s="45" t="s">
        <v>261</v>
      </c>
    </row>
    <row r="29" spans="1:5" x14ac:dyDescent="0.25">
      <c r="A29" s="15" t="s">
        <v>119</v>
      </c>
      <c r="B29" s="20" t="s">
        <v>245</v>
      </c>
      <c r="C29" s="28">
        <v>4.58</v>
      </c>
      <c r="D29" s="11" t="s">
        <v>187</v>
      </c>
      <c r="E29" s="45" t="s">
        <v>261</v>
      </c>
    </row>
    <row r="30" spans="1:5" x14ac:dyDescent="0.25">
      <c r="A30" s="14" t="s">
        <v>118</v>
      </c>
      <c r="B30" s="13" t="s">
        <v>117</v>
      </c>
      <c r="C30" s="28">
        <v>6.9</v>
      </c>
      <c r="D30" s="11" t="s">
        <v>187</v>
      </c>
      <c r="E30" s="45" t="s">
        <v>261</v>
      </c>
    </row>
    <row r="31" spans="1:5" x14ac:dyDescent="0.25">
      <c r="A31" s="14">
        <v>3.26</v>
      </c>
      <c r="B31" s="13" t="s">
        <v>54</v>
      </c>
      <c r="C31" s="28">
        <v>2.99</v>
      </c>
      <c r="D31" s="11" t="s">
        <v>187</v>
      </c>
      <c r="E31" s="46"/>
    </row>
    <row r="32" spans="1:5" x14ac:dyDescent="0.25">
      <c r="A32" s="14">
        <v>3.27</v>
      </c>
      <c r="B32" s="13" t="s">
        <v>116</v>
      </c>
      <c r="C32" s="28">
        <v>6.9</v>
      </c>
      <c r="D32" s="11" t="s">
        <v>187</v>
      </c>
      <c r="E32" s="45" t="s">
        <v>261</v>
      </c>
    </row>
    <row r="33" spans="1:5" x14ac:dyDescent="0.25">
      <c r="A33" s="14" t="s">
        <v>115</v>
      </c>
      <c r="B33" s="13" t="s">
        <v>114</v>
      </c>
      <c r="C33" s="28">
        <v>3.98</v>
      </c>
      <c r="D33" s="11" t="s">
        <v>187</v>
      </c>
      <c r="E33" s="45" t="s">
        <v>261</v>
      </c>
    </row>
    <row r="34" spans="1:5" x14ac:dyDescent="0.25">
      <c r="A34" s="15" t="s">
        <v>113</v>
      </c>
      <c r="B34" s="20" t="s">
        <v>225</v>
      </c>
      <c r="C34" s="28">
        <v>1.77</v>
      </c>
      <c r="D34" s="11" t="s">
        <v>187</v>
      </c>
      <c r="E34" s="45" t="s">
        <v>261</v>
      </c>
    </row>
    <row r="35" spans="1:5" x14ac:dyDescent="0.25">
      <c r="A35" s="14" t="s">
        <v>112</v>
      </c>
      <c r="B35" s="25" t="s">
        <v>226</v>
      </c>
      <c r="C35" s="28">
        <v>4.8600000000000003</v>
      </c>
      <c r="D35" s="11" t="s">
        <v>187</v>
      </c>
      <c r="E35" s="45" t="s">
        <v>261</v>
      </c>
    </row>
    <row r="36" spans="1:5" x14ac:dyDescent="0.25">
      <c r="A36" s="14">
        <v>3.28</v>
      </c>
      <c r="B36" s="13" t="s">
        <v>80</v>
      </c>
      <c r="C36" s="28">
        <v>5.17</v>
      </c>
      <c r="D36" s="11" t="s">
        <v>187</v>
      </c>
      <c r="E36" s="45" t="s">
        <v>261</v>
      </c>
    </row>
    <row r="37" spans="1:5" x14ac:dyDescent="0.25">
      <c r="A37" s="14" t="s">
        <v>111</v>
      </c>
      <c r="B37" s="13" t="s">
        <v>78</v>
      </c>
      <c r="C37" s="28">
        <v>3</v>
      </c>
      <c r="D37" s="11" t="s">
        <v>187</v>
      </c>
      <c r="E37" s="45" t="s">
        <v>261</v>
      </c>
    </row>
    <row r="38" spans="1:5" x14ac:dyDescent="0.25">
      <c r="A38" s="14" t="s">
        <v>110</v>
      </c>
      <c r="B38" s="13" t="s">
        <v>58</v>
      </c>
      <c r="C38" s="28">
        <v>1.27</v>
      </c>
      <c r="D38" s="11" t="s">
        <v>187</v>
      </c>
      <c r="E38" s="45" t="s">
        <v>261</v>
      </c>
    </row>
    <row r="39" spans="1:5" x14ac:dyDescent="0.25">
      <c r="A39" s="14" t="s">
        <v>109</v>
      </c>
      <c r="B39" s="13" t="s">
        <v>56</v>
      </c>
      <c r="C39" s="28">
        <v>1.32</v>
      </c>
      <c r="D39" s="11" t="s">
        <v>187</v>
      </c>
      <c r="E39" s="45" t="s">
        <v>261</v>
      </c>
    </row>
    <row r="40" spans="1:5" x14ac:dyDescent="0.25">
      <c r="A40" s="14" t="s">
        <v>108</v>
      </c>
      <c r="B40" s="13" t="s">
        <v>107</v>
      </c>
      <c r="C40" s="28">
        <v>2.0499999999999998</v>
      </c>
      <c r="D40" s="11" t="s">
        <v>187</v>
      </c>
      <c r="E40" s="45" t="s">
        <v>261</v>
      </c>
    </row>
    <row r="41" spans="1:5" x14ac:dyDescent="0.25">
      <c r="A41" s="14">
        <v>3.29</v>
      </c>
      <c r="B41" s="13" t="s">
        <v>106</v>
      </c>
      <c r="C41" s="28">
        <v>10.61</v>
      </c>
      <c r="D41" s="11" t="s">
        <v>187</v>
      </c>
      <c r="E41" s="45" t="s">
        <v>261</v>
      </c>
    </row>
    <row r="42" spans="1:5" x14ac:dyDescent="0.25">
      <c r="A42" s="18" t="s">
        <v>241</v>
      </c>
      <c r="B42" s="13" t="s">
        <v>104</v>
      </c>
      <c r="C42" s="28">
        <v>17.399999999999999</v>
      </c>
      <c r="D42" s="20" t="s">
        <v>191</v>
      </c>
      <c r="E42" s="45" t="s">
        <v>264</v>
      </c>
    </row>
    <row r="43" spans="1:5" x14ac:dyDescent="0.25">
      <c r="A43" s="14">
        <v>3.31</v>
      </c>
      <c r="B43" s="13" t="s">
        <v>105</v>
      </c>
      <c r="C43" s="28">
        <v>18.53</v>
      </c>
      <c r="D43" s="20" t="s">
        <v>191</v>
      </c>
      <c r="E43" s="45" t="s">
        <v>264</v>
      </c>
    </row>
    <row r="44" spans="1:5" x14ac:dyDescent="0.25">
      <c r="A44" s="19" t="s">
        <v>242</v>
      </c>
      <c r="B44" s="11" t="s">
        <v>104</v>
      </c>
      <c r="C44" s="28">
        <v>17.399999999999999</v>
      </c>
      <c r="D44" s="20" t="s">
        <v>191</v>
      </c>
      <c r="E44" s="45" t="s">
        <v>264</v>
      </c>
    </row>
    <row r="45" spans="1:5" x14ac:dyDescent="0.25">
      <c r="A45" s="14">
        <v>3.33</v>
      </c>
      <c r="B45" s="25" t="s">
        <v>246</v>
      </c>
      <c r="C45" s="28">
        <v>42.61</v>
      </c>
      <c r="D45" s="20" t="s">
        <v>191</v>
      </c>
      <c r="E45" s="45" t="s">
        <v>264</v>
      </c>
    </row>
    <row r="46" spans="1:5" x14ac:dyDescent="0.25">
      <c r="A46" s="14">
        <v>3.34</v>
      </c>
      <c r="B46" s="13" t="s">
        <v>103</v>
      </c>
      <c r="C46" s="28">
        <v>143.44</v>
      </c>
      <c r="D46" s="20" t="s">
        <v>190</v>
      </c>
      <c r="E46" s="45" t="s">
        <v>263</v>
      </c>
    </row>
    <row r="47" spans="1:5" x14ac:dyDescent="0.25">
      <c r="A47" s="15">
        <v>3.35</v>
      </c>
      <c r="B47" s="11" t="s">
        <v>102</v>
      </c>
      <c r="C47" s="28">
        <v>85.66</v>
      </c>
      <c r="D47" s="20" t="s">
        <v>190</v>
      </c>
      <c r="E47" s="45" t="s">
        <v>261</v>
      </c>
    </row>
    <row r="48" spans="1:5" x14ac:dyDescent="0.25">
      <c r="A48" s="14">
        <v>3.36</v>
      </c>
      <c r="B48" s="13" t="s">
        <v>38</v>
      </c>
      <c r="C48" s="28">
        <v>128.86000000000001</v>
      </c>
      <c r="D48" s="20" t="s">
        <v>190</v>
      </c>
      <c r="E48" s="45" t="s">
        <v>261</v>
      </c>
    </row>
    <row r="49" spans="1:5" x14ac:dyDescent="0.25">
      <c r="A49" s="17"/>
      <c r="B49" s="12"/>
      <c r="C49" s="29"/>
      <c r="D49" s="12"/>
      <c r="E49" s="46"/>
    </row>
    <row r="50" spans="1:5" x14ac:dyDescent="0.25">
      <c r="A50" s="15" t="s">
        <v>36</v>
      </c>
      <c r="B50" s="11"/>
      <c r="C50" s="28">
        <f>SUM(C3:C49)</f>
        <v>1452.21</v>
      </c>
      <c r="D50" s="12"/>
      <c r="E50" s="46"/>
    </row>
    <row r="51" spans="1:5" x14ac:dyDescent="0.25">
      <c r="E51" s="10"/>
    </row>
    <row r="52" spans="1:5" x14ac:dyDescent="0.25">
      <c r="B52"/>
      <c r="C52"/>
      <c r="E52" s="10"/>
    </row>
    <row r="53" spans="1:5" x14ac:dyDescent="0.25">
      <c r="A53" s="49" t="s">
        <v>271</v>
      </c>
      <c r="B53"/>
      <c r="C53" s="32">
        <f>SUM(C3,C7,C18,C28,C29,C30,C32,C33,C34,C35,C36,C37,C38,C39,C40,C41,C47,C48)</f>
        <v>570.25999999999988</v>
      </c>
      <c r="D53" s="46"/>
      <c r="E53" s="11" t="s">
        <v>261</v>
      </c>
    </row>
    <row r="54" spans="1:5" x14ac:dyDescent="0.25">
      <c r="B54"/>
      <c r="C54" s="32">
        <f>SUM(C4,C5,C8,C9,C11)</f>
        <v>84.320000000000007</v>
      </c>
      <c r="D54" s="46"/>
      <c r="E54" s="45" t="s">
        <v>274</v>
      </c>
    </row>
    <row r="55" spans="1:5" x14ac:dyDescent="0.25">
      <c r="C55" s="51">
        <f>SUM(C13,C14,C15,C16,C17,C19,C20,C21,C22,C23,C24,C25,C26,C46)</f>
        <v>546.89</v>
      </c>
      <c r="D55" s="46"/>
      <c r="E55" s="11" t="s">
        <v>263</v>
      </c>
    </row>
    <row r="56" spans="1:5" x14ac:dyDescent="0.25">
      <c r="C56" s="51">
        <f>SUM(C12,C42,C43,C44,C45)</f>
        <v>105.52</v>
      </c>
      <c r="D56" s="46"/>
      <c r="E56" s="11" t="s">
        <v>272</v>
      </c>
    </row>
    <row r="57" spans="1:5" x14ac:dyDescent="0.25">
      <c r="C57" s="51">
        <f>C6+C10+C31</f>
        <v>145.22</v>
      </c>
      <c r="D57" s="46"/>
      <c r="E57" s="11" t="s">
        <v>270</v>
      </c>
    </row>
    <row r="58" spans="1:5" x14ac:dyDescent="0.25">
      <c r="B58" s="49" t="s">
        <v>275</v>
      </c>
      <c r="C58" s="30">
        <f>SUM(C53:C57)</f>
        <v>1452.2099999999998</v>
      </c>
      <c r="E58" s="10"/>
    </row>
    <row r="59" spans="1:5" x14ac:dyDescent="0.25">
      <c r="E59" s="10"/>
    </row>
    <row r="60" spans="1:5" x14ac:dyDescent="0.25">
      <c r="E60" s="10"/>
    </row>
    <row r="61" spans="1:5" x14ac:dyDescent="0.25">
      <c r="E61" s="10"/>
    </row>
    <row r="62" spans="1:5" x14ac:dyDescent="0.25">
      <c r="E62" s="10"/>
    </row>
    <row r="63" spans="1:5" x14ac:dyDescent="0.25">
      <c r="E63" s="10"/>
    </row>
    <row r="65" spans="5:5" x14ac:dyDescent="0.25">
      <c r="E65" s="10"/>
    </row>
    <row r="66" spans="5:5" x14ac:dyDescent="0.25">
      <c r="E66" s="10"/>
    </row>
    <row r="77" spans="5:5" x14ac:dyDescent="0.25">
      <c r="E77" s="10"/>
    </row>
  </sheetData>
  <pageMargins left="1.2598425196850394" right="1.2598425196850394" top="0.98425196850393704" bottom="0.78740157480314965" header="0.23622047244094491" footer="0.23622047244094491"/>
  <pageSetup paperSize="9" scale="60" orientation="portrait" horizontalDpi="4294967294" verticalDpi="4294967294" r:id="rId1"/>
  <rowBreaks count="1" manualBreakCount="1">
    <brk id="41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12706-D90A-4519-91A2-648A39564EDD}">
  <sheetPr>
    <pageSetUpPr fitToPage="1"/>
  </sheetPr>
  <dimension ref="A1:E13"/>
  <sheetViews>
    <sheetView zoomScaleNormal="100" zoomScaleSheetLayoutView="80" workbookViewId="0">
      <selection activeCell="B14" sqref="B14"/>
    </sheetView>
  </sheetViews>
  <sheetFormatPr defaultRowHeight="15" x14ac:dyDescent="0.25"/>
  <cols>
    <col min="1" max="4" width="27.28515625" customWidth="1"/>
    <col min="5" max="5" width="16.42578125" customWidth="1"/>
  </cols>
  <sheetData>
    <row r="1" spans="1:5" s="10" customFormat="1" x14ac:dyDescent="0.25">
      <c r="A1" s="34" t="s">
        <v>0</v>
      </c>
      <c r="B1" s="35"/>
      <c r="C1" s="36"/>
      <c r="D1" s="35"/>
    </row>
    <row r="2" spans="1:5" s="10" customFormat="1" x14ac:dyDescent="0.25">
      <c r="A2" s="14" t="s">
        <v>131</v>
      </c>
      <c r="B2" s="13" t="s">
        <v>2</v>
      </c>
      <c r="C2" s="26" t="s">
        <v>130</v>
      </c>
      <c r="D2" s="13" t="s">
        <v>4</v>
      </c>
      <c r="E2" s="13" t="s">
        <v>260</v>
      </c>
    </row>
    <row r="3" spans="1:5" x14ac:dyDescent="0.25">
      <c r="A3" s="31" t="s">
        <v>248</v>
      </c>
      <c r="B3" s="31" t="s">
        <v>250</v>
      </c>
      <c r="C3" s="32">
        <v>17.399999999999999</v>
      </c>
      <c r="D3" s="31" t="s">
        <v>252</v>
      </c>
    </row>
    <row r="4" spans="1:5" x14ac:dyDescent="0.25">
      <c r="A4" s="31" t="s">
        <v>249</v>
      </c>
      <c r="B4" s="31" t="s">
        <v>251</v>
      </c>
      <c r="C4" s="32">
        <v>295.82</v>
      </c>
      <c r="D4" s="31" t="s">
        <v>253</v>
      </c>
    </row>
    <row r="5" spans="1:5" x14ac:dyDescent="0.25">
      <c r="A5" s="15" t="s">
        <v>36</v>
      </c>
      <c r="B5" s="31"/>
      <c r="C5" s="31">
        <f>SUM(C3:C4)</f>
        <v>313.21999999999997</v>
      </c>
      <c r="D5" s="31"/>
    </row>
    <row r="8" spans="1:5" x14ac:dyDescent="0.25">
      <c r="A8" t="s">
        <v>271</v>
      </c>
      <c r="C8" s="32"/>
      <c r="D8" s="31"/>
      <c r="E8" s="11" t="s">
        <v>261</v>
      </c>
    </row>
    <row r="9" spans="1:5" x14ac:dyDescent="0.25">
      <c r="C9" s="32"/>
      <c r="D9" s="31"/>
      <c r="E9" s="45" t="s">
        <v>273</v>
      </c>
    </row>
    <row r="10" spans="1:5" x14ac:dyDescent="0.25">
      <c r="C10" s="31"/>
      <c r="D10" s="31"/>
      <c r="E10" s="11" t="s">
        <v>263</v>
      </c>
    </row>
    <row r="11" spans="1:5" x14ac:dyDescent="0.25">
      <c r="C11" s="31"/>
      <c r="D11" s="31"/>
      <c r="E11" s="11" t="s">
        <v>272</v>
      </c>
    </row>
    <row r="12" spans="1:5" x14ac:dyDescent="0.25">
      <c r="C12" s="32">
        <f>C3+C4</f>
        <v>313.21999999999997</v>
      </c>
      <c r="D12" s="31"/>
      <c r="E12" s="11" t="s">
        <v>270</v>
      </c>
    </row>
    <row r="13" spans="1:5" x14ac:dyDescent="0.25">
      <c r="B13" t="s">
        <v>275</v>
      </c>
      <c r="C13" s="40">
        <f>C12</f>
        <v>313.21999999999997</v>
      </c>
    </row>
  </sheetData>
  <pageMargins left="0.25" right="0.25" top="0.75" bottom="0.75" header="0.3" footer="0.3"/>
  <pageSetup paperSize="9" scale="7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F6A11-DCA1-4E50-9310-A8CB68256395}">
  <dimension ref="A1:E43"/>
  <sheetViews>
    <sheetView tabSelected="1" topLeftCell="A10" zoomScaleNormal="100" zoomScaleSheetLayoutView="120" workbookViewId="0">
      <selection activeCell="D34" sqref="D32:D34"/>
    </sheetView>
  </sheetViews>
  <sheetFormatPr defaultColWidth="9.140625" defaultRowHeight="15" x14ac:dyDescent="0.25"/>
  <cols>
    <col min="1" max="1" width="23.28515625" style="27" bestFit="1" customWidth="1"/>
    <col min="2" max="2" width="25" style="10" bestFit="1" customWidth="1"/>
    <col min="3" max="3" width="11.85546875" style="30" bestFit="1" customWidth="1"/>
    <col min="4" max="4" width="40.42578125" style="10" bestFit="1" customWidth="1"/>
    <col min="5" max="5" width="56.85546875" style="10" bestFit="1" customWidth="1"/>
    <col min="6" max="16384" width="9.140625" style="4"/>
  </cols>
  <sheetData>
    <row r="1" spans="1:5" x14ac:dyDescent="0.25">
      <c r="A1" s="34" t="s">
        <v>144</v>
      </c>
      <c r="B1" s="35"/>
      <c r="C1" s="36"/>
      <c r="D1" s="35"/>
      <c r="E1" s="11"/>
    </row>
    <row r="2" spans="1:5" x14ac:dyDescent="0.25">
      <c r="A2" s="14" t="s">
        <v>1</v>
      </c>
      <c r="B2" s="13" t="s">
        <v>2</v>
      </c>
      <c r="C2" s="3" t="s">
        <v>3</v>
      </c>
      <c r="D2" s="41" t="s">
        <v>4</v>
      </c>
      <c r="E2" s="13" t="s">
        <v>260</v>
      </c>
    </row>
    <row r="3" spans="1:5" x14ac:dyDescent="0.25">
      <c r="A3" s="14">
        <v>4.01</v>
      </c>
      <c r="B3" s="13" t="s">
        <v>6</v>
      </c>
      <c r="C3" s="28">
        <v>21.03</v>
      </c>
      <c r="D3" s="42" t="s">
        <v>101</v>
      </c>
      <c r="E3" s="11" t="s">
        <v>261</v>
      </c>
    </row>
    <row r="4" spans="1:5" x14ac:dyDescent="0.25">
      <c r="A4" s="14">
        <v>4.0199999999999996</v>
      </c>
      <c r="B4" s="13" t="s">
        <v>120</v>
      </c>
      <c r="C4" s="28">
        <v>20.59</v>
      </c>
      <c r="D4" s="42" t="s">
        <v>121</v>
      </c>
      <c r="E4" s="11" t="s">
        <v>263</v>
      </c>
    </row>
    <row r="5" spans="1:5" x14ac:dyDescent="0.25">
      <c r="A5" s="14">
        <v>4.03</v>
      </c>
      <c r="B5" s="13" t="s">
        <v>120</v>
      </c>
      <c r="C5" s="28">
        <v>33.39</v>
      </c>
      <c r="D5" s="42" t="s">
        <v>121</v>
      </c>
      <c r="E5" s="11" t="s">
        <v>263</v>
      </c>
    </row>
    <row r="6" spans="1:5" x14ac:dyDescent="0.25">
      <c r="A6" s="14">
        <v>4.04</v>
      </c>
      <c r="B6" s="13" t="s">
        <v>120</v>
      </c>
      <c r="C6" s="28">
        <v>29.93</v>
      </c>
      <c r="D6" s="42" t="s">
        <v>121</v>
      </c>
      <c r="E6" s="11" t="s">
        <v>263</v>
      </c>
    </row>
    <row r="7" spans="1:5" x14ac:dyDescent="0.25">
      <c r="A7" s="14">
        <v>4.05</v>
      </c>
      <c r="B7" s="13" t="s">
        <v>120</v>
      </c>
      <c r="C7" s="28">
        <v>39.64</v>
      </c>
      <c r="D7" s="42" t="s">
        <v>121</v>
      </c>
      <c r="E7" s="11" t="s">
        <v>263</v>
      </c>
    </row>
    <row r="8" spans="1:5" x14ac:dyDescent="0.25">
      <c r="A8" s="14">
        <v>4.0599999999999996</v>
      </c>
      <c r="B8" s="13" t="s">
        <v>120</v>
      </c>
      <c r="C8" s="28">
        <v>35.909999999999997</v>
      </c>
      <c r="D8" s="42" t="s">
        <v>121</v>
      </c>
      <c r="E8" s="11" t="s">
        <v>263</v>
      </c>
    </row>
    <row r="9" spans="1:5" x14ac:dyDescent="0.25">
      <c r="A9" s="14">
        <v>4.07</v>
      </c>
      <c r="B9" s="25" t="s">
        <v>258</v>
      </c>
      <c r="C9" s="28">
        <v>12.69</v>
      </c>
      <c r="D9" s="42" t="s">
        <v>101</v>
      </c>
      <c r="E9" s="11"/>
    </row>
    <row r="10" spans="1:5" x14ac:dyDescent="0.25">
      <c r="A10" s="14">
        <v>4.08</v>
      </c>
      <c r="B10" s="25" t="s">
        <v>220</v>
      </c>
      <c r="C10" s="28">
        <v>7.53</v>
      </c>
      <c r="D10" s="42" t="s">
        <v>101</v>
      </c>
      <c r="E10" s="11" t="s">
        <v>261</v>
      </c>
    </row>
    <row r="11" spans="1:5" x14ac:dyDescent="0.25">
      <c r="A11" s="14" t="s">
        <v>143</v>
      </c>
      <c r="B11" s="13" t="s">
        <v>142</v>
      </c>
      <c r="C11" s="28">
        <v>4.58</v>
      </c>
      <c r="D11" s="42" t="s">
        <v>101</v>
      </c>
      <c r="E11" s="11" t="s">
        <v>261</v>
      </c>
    </row>
    <row r="12" spans="1:5" x14ac:dyDescent="0.25">
      <c r="A12" s="18" t="s">
        <v>254</v>
      </c>
      <c r="B12" s="25" t="s">
        <v>221</v>
      </c>
      <c r="C12" s="28">
        <v>6.7</v>
      </c>
      <c r="D12" s="42" t="s">
        <v>101</v>
      </c>
      <c r="E12" s="11" t="s">
        <v>261</v>
      </c>
    </row>
    <row r="13" spans="1:5" x14ac:dyDescent="0.25">
      <c r="A13" s="14">
        <v>4.09</v>
      </c>
      <c r="B13" s="13" t="s">
        <v>54</v>
      </c>
      <c r="C13" s="28">
        <v>2.99</v>
      </c>
      <c r="D13" s="42" t="s">
        <v>101</v>
      </c>
      <c r="E13" s="11"/>
    </row>
    <row r="14" spans="1:5" x14ac:dyDescent="0.25">
      <c r="A14" s="18" t="s">
        <v>255</v>
      </c>
      <c r="B14" s="13" t="s">
        <v>116</v>
      </c>
      <c r="C14" s="28">
        <v>6.9</v>
      </c>
      <c r="D14" s="42" t="s">
        <v>101</v>
      </c>
      <c r="E14" s="11" t="s">
        <v>261</v>
      </c>
    </row>
    <row r="15" spans="1:5" x14ac:dyDescent="0.25">
      <c r="A15" s="14" t="s">
        <v>141</v>
      </c>
      <c r="B15" s="25" t="s">
        <v>224</v>
      </c>
      <c r="C15" s="28">
        <v>3.98</v>
      </c>
      <c r="D15" s="42" t="s">
        <v>101</v>
      </c>
      <c r="E15" s="11" t="s">
        <v>261</v>
      </c>
    </row>
    <row r="16" spans="1:5" x14ac:dyDescent="0.25">
      <c r="A16" s="14" t="s">
        <v>140</v>
      </c>
      <c r="B16" s="25" t="s">
        <v>225</v>
      </c>
      <c r="C16" s="28">
        <v>1.77</v>
      </c>
      <c r="D16" s="42" t="s">
        <v>101</v>
      </c>
      <c r="E16" s="11" t="s">
        <v>261</v>
      </c>
    </row>
    <row r="17" spans="1:5" x14ac:dyDescent="0.25">
      <c r="A17" s="14" t="s">
        <v>139</v>
      </c>
      <c r="B17" s="25" t="s">
        <v>226</v>
      </c>
      <c r="C17" s="28">
        <v>4.8600000000000003</v>
      </c>
      <c r="D17" s="42" t="s">
        <v>101</v>
      </c>
      <c r="E17" s="11" t="s">
        <v>261</v>
      </c>
    </row>
    <row r="18" spans="1:5" x14ac:dyDescent="0.25">
      <c r="A18" s="14">
        <v>4.1100000000000003</v>
      </c>
      <c r="B18" s="13" t="s">
        <v>80</v>
      </c>
      <c r="C18" s="28">
        <v>5.17</v>
      </c>
      <c r="D18" s="42" t="s">
        <v>101</v>
      </c>
      <c r="E18" s="11" t="s">
        <v>261</v>
      </c>
    </row>
    <row r="19" spans="1:5" x14ac:dyDescent="0.25">
      <c r="A19" s="14" t="s">
        <v>138</v>
      </c>
      <c r="B19" s="13" t="s">
        <v>78</v>
      </c>
      <c r="C19" s="28">
        <v>3</v>
      </c>
      <c r="D19" s="42" t="s">
        <v>101</v>
      </c>
      <c r="E19" s="11" t="s">
        <v>261</v>
      </c>
    </row>
    <row r="20" spans="1:5" x14ac:dyDescent="0.25">
      <c r="A20" s="14" t="s">
        <v>137</v>
      </c>
      <c r="B20" s="25" t="s">
        <v>227</v>
      </c>
      <c r="C20" s="28">
        <v>1.27</v>
      </c>
      <c r="D20" s="42" t="s">
        <v>101</v>
      </c>
      <c r="E20" s="11" t="s">
        <v>261</v>
      </c>
    </row>
    <row r="21" spans="1:5" x14ac:dyDescent="0.25">
      <c r="A21" s="14" t="s">
        <v>136</v>
      </c>
      <c r="B21" s="13" t="s">
        <v>56</v>
      </c>
      <c r="C21" s="28">
        <v>1.32</v>
      </c>
      <c r="D21" s="42" t="s">
        <v>101</v>
      </c>
      <c r="E21" s="11" t="s">
        <v>261</v>
      </c>
    </row>
    <row r="22" spans="1:5" x14ac:dyDescent="0.25">
      <c r="A22" s="14" t="s">
        <v>135</v>
      </c>
      <c r="B22" s="13" t="s">
        <v>134</v>
      </c>
      <c r="C22" s="28">
        <v>2.0499999999999998</v>
      </c>
      <c r="D22" s="42" t="s">
        <v>101</v>
      </c>
      <c r="E22" s="11" t="s">
        <v>261</v>
      </c>
    </row>
    <row r="23" spans="1:5" x14ac:dyDescent="0.25">
      <c r="A23" s="14">
        <v>4.12</v>
      </c>
      <c r="B23" s="13" t="s">
        <v>133</v>
      </c>
      <c r="C23" s="28">
        <v>9.85</v>
      </c>
      <c r="D23" s="42" t="s">
        <v>101</v>
      </c>
      <c r="E23" s="11" t="s">
        <v>264</v>
      </c>
    </row>
    <row r="24" spans="1:5" x14ac:dyDescent="0.25">
      <c r="A24" s="14">
        <v>4.13</v>
      </c>
      <c r="B24" s="25" t="s">
        <v>244</v>
      </c>
      <c r="C24" s="28">
        <v>10.5</v>
      </c>
      <c r="D24" s="42" t="s">
        <v>101</v>
      </c>
      <c r="E24" s="11" t="s">
        <v>263</v>
      </c>
    </row>
    <row r="25" spans="1:5" x14ac:dyDescent="0.25">
      <c r="A25" s="14">
        <v>4.1399999999999997</v>
      </c>
      <c r="B25" s="25" t="s">
        <v>171</v>
      </c>
      <c r="C25" s="28">
        <v>201.74</v>
      </c>
      <c r="D25" s="42" t="s">
        <v>101</v>
      </c>
      <c r="E25" s="11" t="s">
        <v>261</v>
      </c>
    </row>
    <row r="26" spans="1:5" x14ac:dyDescent="0.25">
      <c r="A26" s="18" t="s">
        <v>256</v>
      </c>
      <c r="B26" s="25" t="s">
        <v>259</v>
      </c>
      <c r="C26" s="28">
        <v>11.6</v>
      </c>
      <c r="D26" s="42" t="s">
        <v>101</v>
      </c>
      <c r="E26" s="11" t="s">
        <v>261</v>
      </c>
    </row>
    <row r="27" spans="1:5" x14ac:dyDescent="0.25">
      <c r="A27" s="14">
        <v>4.17</v>
      </c>
      <c r="B27" s="13" t="s">
        <v>120</v>
      </c>
      <c r="C27" s="28">
        <v>28.03</v>
      </c>
      <c r="D27" s="42" t="s">
        <v>121</v>
      </c>
      <c r="E27" s="11" t="s">
        <v>263</v>
      </c>
    </row>
    <row r="28" spans="1:5" x14ac:dyDescent="0.25">
      <c r="A28" s="14">
        <v>4.18</v>
      </c>
      <c r="B28" s="13" t="s">
        <v>120</v>
      </c>
      <c r="C28" s="28">
        <v>20.53</v>
      </c>
      <c r="D28" s="42" t="s">
        <v>121</v>
      </c>
      <c r="E28" s="11" t="s">
        <v>263</v>
      </c>
    </row>
    <row r="29" spans="1:5" x14ac:dyDescent="0.25">
      <c r="A29" s="14">
        <v>4.1900000000000004</v>
      </c>
      <c r="B29" s="13" t="s">
        <v>120</v>
      </c>
      <c r="C29" s="28">
        <v>24.29</v>
      </c>
      <c r="D29" s="42" t="s">
        <v>121</v>
      </c>
      <c r="E29" s="11" t="s">
        <v>263</v>
      </c>
    </row>
    <row r="30" spans="1:5" x14ac:dyDescent="0.25">
      <c r="A30" s="18" t="s">
        <v>257</v>
      </c>
      <c r="B30" s="13" t="s">
        <v>120</v>
      </c>
      <c r="C30" s="28">
        <v>27.18</v>
      </c>
      <c r="D30" s="42" t="s">
        <v>121</v>
      </c>
      <c r="E30" s="11" t="s">
        <v>263</v>
      </c>
    </row>
    <row r="31" spans="1:5" x14ac:dyDescent="0.25">
      <c r="A31" s="14">
        <v>4.21</v>
      </c>
      <c r="B31" s="13" t="s">
        <v>120</v>
      </c>
      <c r="C31" s="28">
        <v>44.14</v>
      </c>
      <c r="D31" s="42" t="s">
        <v>121</v>
      </c>
      <c r="E31" s="11" t="s">
        <v>263</v>
      </c>
    </row>
    <row r="32" spans="1:5" x14ac:dyDescent="0.25">
      <c r="A32" s="14">
        <v>4.22</v>
      </c>
      <c r="B32" s="13" t="s">
        <v>120</v>
      </c>
      <c r="C32" s="28">
        <v>38.96</v>
      </c>
      <c r="D32" s="42" t="s">
        <v>121</v>
      </c>
      <c r="E32" s="11" t="s">
        <v>263</v>
      </c>
    </row>
    <row r="33" spans="1:5" x14ac:dyDescent="0.25">
      <c r="A33" s="14">
        <v>4.2300000000000004</v>
      </c>
      <c r="B33" s="13" t="s">
        <v>120</v>
      </c>
      <c r="C33" s="28">
        <v>43.08</v>
      </c>
      <c r="D33" s="42" t="s">
        <v>121</v>
      </c>
      <c r="E33" s="11" t="s">
        <v>263</v>
      </c>
    </row>
    <row r="34" spans="1:5" x14ac:dyDescent="0.25">
      <c r="A34" s="17"/>
      <c r="B34" s="12"/>
      <c r="C34" s="29"/>
      <c r="D34" s="43"/>
      <c r="E34" s="12"/>
    </row>
    <row r="35" spans="1:5" x14ac:dyDescent="0.25">
      <c r="A35" s="15" t="s">
        <v>132</v>
      </c>
      <c r="B35" s="11"/>
      <c r="C35" s="28">
        <f>SUM(C3:C34)</f>
        <v>705.19999999999993</v>
      </c>
      <c r="D35" s="44"/>
      <c r="E35" s="33"/>
    </row>
    <row r="37" spans="1:5" x14ac:dyDescent="0.25">
      <c r="B37"/>
      <c r="C37"/>
    </row>
    <row r="38" spans="1:5" x14ac:dyDescent="0.25">
      <c r="A38" s="49" t="s">
        <v>271</v>
      </c>
      <c r="B38"/>
      <c r="C38" s="32">
        <f>SUM(C3,C10,C11,C12,C14,C15,C16,C17,C18,C19,C20,C21,C22,C25,C26)</f>
        <v>283.5</v>
      </c>
      <c r="D38" s="46"/>
      <c r="E38" s="11" t="s">
        <v>261</v>
      </c>
    </row>
    <row r="39" spans="1:5" x14ac:dyDescent="0.25">
      <c r="B39"/>
      <c r="C39" s="32"/>
      <c r="D39" s="31"/>
      <c r="E39" s="45" t="s">
        <v>273</v>
      </c>
    </row>
    <row r="40" spans="1:5" x14ac:dyDescent="0.25">
      <c r="C40" s="50">
        <f>SUM(C4,C5,C6,C7,C8,C24,C27,C28,C29,C30,C31,C32,C33)</f>
        <v>396.1699999999999</v>
      </c>
      <c r="D40" s="46"/>
      <c r="E40" s="11" t="s">
        <v>263</v>
      </c>
    </row>
    <row r="41" spans="1:5" x14ac:dyDescent="0.25">
      <c r="C41" s="51">
        <f>C23</f>
        <v>9.85</v>
      </c>
      <c r="D41" s="46"/>
      <c r="E41" s="11" t="s">
        <v>272</v>
      </c>
    </row>
    <row r="42" spans="1:5" x14ac:dyDescent="0.25">
      <c r="C42" s="51">
        <f>SUM(C9,C13)</f>
        <v>15.68</v>
      </c>
      <c r="D42" s="46"/>
      <c r="E42" s="11" t="s">
        <v>270</v>
      </c>
    </row>
    <row r="43" spans="1:5" x14ac:dyDescent="0.25">
      <c r="B43" s="49" t="s">
        <v>275</v>
      </c>
      <c r="C43" s="30">
        <f>SUM(C38:C42)</f>
        <v>705.19999999999982</v>
      </c>
    </row>
  </sheetData>
  <pageMargins left="1.25" right="1.25" top="1" bottom="0.79166666666666696" header="0.25" footer="0.25"/>
  <pageSetup paperSize="9"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3E119683A42742A9087613403A104D" ma:contentTypeVersion="34" ma:contentTypeDescription="Vytvoří nový dokument" ma:contentTypeScope="" ma:versionID="209ec737687369d227df8f4babc1ba87">
  <xsd:schema xmlns:xsd="http://www.w3.org/2001/XMLSchema" xmlns:xs="http://www.w3.org/2001/XMLSchema" xmlns:p="http://schemas.microsoft.com/office/2006/metadata/properties" xmlns:ns3="7e755911-0a26-43c1-b489-5f3a8c96a4dc" xmlns:ns4="3f2f1f02-de40-4b59-9433-a83019a1c56b" targetNamespace="http://schemas.microsoft.com/office/2006/metadata/properties" ma:root="true" ma:fieldsID="14f4830880a69f42c7aa074a9e75c0f4" ns3:_="" ns4:_="">
    <xsd:import namespace="7e755911-0a26-43c1-b489-5f3a8c96a4dc"/>
    <xsd:import namespace="3f2f1f02-de40-4b59-9433-a83019a1c56b"/>
    <xsd:element name="properties">
      <xsd:complexType>
        <xsd:sequence>
          <xsd:element name="documentManagement">
            <xsd:complexType>
              <xsd:all>
                <xsd:element ref="ns3:NotebookType" minOccurs="0"/>
                <xsd:element ref="ns3:FolderType" minOccurs="0"/>
                <xsd:element ref="ns3:Owner" minOccurs="0"/>
                <xsd:element ref="ns3:DefaultSectionNames" minOccurs="0"/>
                <xsd:element ref="ns3:AppVersion" minOccurs="0"/>
                <xsd:element ref="ns3:Teachers" minOccurs="0"/>
                <xsd:element ref="ns3:Students" minOccurs="0"/>
                <xsd:element ref="ns3:Student_Groups" minOccurs="0"/>
                <xsd:element ref="ns3:Invited_Teachers" minOccurs="0"/>
                <xsd:element ref="ns3:Invited_Students" minOccurs="0"/>
                <xsd:element ref="ns3:Self_Registration_Enabled" minOccurs="0"/>
                <xsd:element ref="ns3:CultureName" minOccurs="0"/>
                <xsd:element ref="ns3:TeamsChannelId" minOccurs="0"/>
                <xsd:element ref="ns3:Math_Settings" minOccurs="0"/>
                <xsd:element ref="ns3:Templates" minOccurs="0"/>
                <xsd:element ref="ns3:Distribution_Groups" minOccurs="0"/>
                <xsd:element ref="ns3:LMS_Mappings" minOccurs="0"/>
                <xsd:element ref="ns3:Self_Registration_Enabled0" minOccurs="0"/>
                <xsd:element ref="ns3:Has_Teacher_Only_SectionGroup" minOccurs="0"/>
                <xsd:element ref="ns3:Is_Collaboration_Space_Locked" minOccurs="0"/>
                <xsd:element ref="ns3:IsNotebookLocked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755911-0a26-43c1-b489-5f3a8c96a4dc" elementFormDefault="qualified">
    <xsd:import namespace="http://schemas.microsoft.com/office/2006/documentManagement/types"/>
    <xsd:import namespace="http://schemas.microsoft.com/office/infopath/2007/PartnerControls"/>
    <xsd:element name="NotebookType" ma:index="8" nillable="true" ma:displayName="Notebook Type" ma:internalName="NotebookType">
      <xsd:simpleType>
        <xsd:restriction base="dms:Text"/>
      </xsd:simpleType>
    </xsd:element>
    <xsd:element name="FolderType" ma:index="9" nillable="true" ma:displayName="Folder Type" ma:internalName="FolderType">
      <xsd:simpleType>
        <xsd:restriction base="dms:Text"/>
      </xsd:simpleType>
    </xsd:element>
    <xsd:element name="Owner" ma:index="10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efaultSectionNames" ma:index="11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AppVersion" ma:index="12" nillable="true" ma:displayName="App Version" ma:internalName="AppVersion">
      <xsd:simpleType>
        <xsd:restriction base="dms:Text"/>
      </xsd:simpleType>
    </xsd:element>
    <xsd:element name="Teachers" ma:index="13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14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15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vited_Teachers" ma:index="16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17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18" nillable="true" ma:displayName="Self_Registration_Enabled" ma:internalName="Self_Registration_Enabled">
      <xsd:simpleType>
        <xsd:restriction base="dms:Boolean"/>
      </xsd:simpleType>
    </xsd:element>
    <xsd:element name="CultureName" ma:index="19" nillable="true" ma:displayName="Culture Name" ma:internalName="CultureName">
      <xsd:simpleType>
        <xsd:restriction base="dms:Text"/>
      </xsd:simpleType>
    </xsd:element>
    <xsd:element name="TeamsChannelId" ma:index="20" nillable="true" ma:displayName="Teams Channel Id" ma:internalName="TeamsChannelId">
      <xsd:simpleType>
        <xsd:restriction base="dms:Text"/>
      </xsd:simpleType>
    </xsd:element>
    <xsd:element name="Math_Settings" ma:index="21" nillable="true" ma:displayName="Math Settings" ma:internalName="Math_Settings">
      <xsd:simpleType>
        <xsd:restriction base="dms:Text"/>
      </xsd:simpleType>
    </xsd:element>
    <xsd:element name="Templates" ma:index="22" nillable="true" ma:displayName="Templates" ma:internalName="Templates">
      <xsd:simpleType>
        <xsd:restriction base="dms:Note">
          <xsd:maxLength value="255"/>
        </xsd:restriction>
      </xsd:simpleType>
    </xsd:element>
    <xsd:element name="Distribution_Groups" ma:index="23" nillable="true" ma:displayName="Distribution Groups" ma:internalName="Distribution_Groups">
      <xsd:simpleType>
        <xsd:restriction base="dms:Note">
          <xsd:maxLength value="255"/>
        </xsd:restriction>
      </xsd:simpleType>
    </xsd:element>
    <xsd:element name="LMS_Mappings" ma:index="24" nillable="true" ma:displayName="LMS Mappings" ma:internalName="LMS_Mappings">
      <xsd:simpleType>
        <xsd:restriction base="dms:Note">
          <xsd:maxLength value="255"/>
        </xsd:restriction>
      </xsd:simpleType>
    </xsd:element>
    <xsd:element name="Self_Registration_Enabled0" ma:index="25" nillable="true" ma:displayName="Self Registration Enabled" ma:internalName="Self_Registration_Enabled0">
      <xsd:simpleType>
        <xsd:restriction base="dms:Boolean"/>
      </xsd:simpleType>
    </xsd:element>
    <xsd:element name="Has_Teacher_Only_SectionGroup" ma:index="26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27" nillable="true" ma:displayName="Is Collaboration Space Locked" ma:internalName="Is_Collaboration_Space_Locked">
      <xsd:simpleType>
        <xsd:restriction base="dms:Boolean"/>
      </xsd:simpleType>
    </xsd:element>
    <xsd:element name="IsNotebookLocked" ma:index="28" nillable="true" ma:displayName="Is Notebook Locked" ma:internalName="IsNotebookLocked">
      <xsd:simpleType>
        <xsd:restriction base="dms:Boolean"/>
      </xsd:simpleType>
    </xsd:element>
    <xsd:element name="MediaServiceMetadata" ma:index="3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4" nillable="true" ma:displayName="Tags" ma:internalName="MediaServiceAutoTags" ma:readOnly="true">
      <xsd:simpleType>
        <xsd:restriction base="dms:Text"/>
      </xsd:simpleType>
    </xsd:element>
    <xsd:element name="MediaServiceOCR" ma:index="3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3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4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2f1f02-de40-4b59-9433-a83019a1c56b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31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bookType xmlns="7e755911-0a26-43c1-b489-5f3a8c96a4dc" xsi:nil="true"/>
    <Math_Settings xmlns="7e755911-0a26-43c1-b489-5f3a8c96a4dc" xsi:nil="true"/>
    <Owner xmlns="7e755911-0a26-43c1-b489-5f3a8c96a4dc">
      <UserInfo>
        <DisplayName/>
        <AccountId xsi:nil="true"/>
        <AccountType/>
      </UserInfo>
    </Owner>
    <Student_Groups xmlns="7e755911-0a26-43c1-b489-5f3a8c96a4dc">
      <UserInfo>
        <DisplayName/>
        <AccountId xsi:nil="true"/>
        <AccountType/>
      </UserInfo>
    </Student_Groups>
    <DefaultSectionNames xmlns="7e755911-0a26-43c1-b489-5f3a8c96a4dc" xsi:nil="true"/>
    <AppVersion xmlns="7e755911-0a26-43c1-b489-5f3a8c96a4dc" xsi:nil="true"/>
    <Invited_Students xmlns="7e755911-0a26-43c1-b489-5f3a8c96a4dc" xsi:nil="true"/>
    <TeamsChannelId xmlns="7e755911-0a26-43c1-b489-5f3a8c96a4dc" xsi:nil="true"/>
    <Teachers xmlns="7e755911-0a26-43c1-b489-5f3a8c96a4dc">
      <UserInfo>
        <DisplayName/>
        <AccountId xsi:nil="true"/>
        <AccountType/>
      </UserInfo>
    </Teachers>
    <Students xmlns="7e755911-0a26-43c1-b489-5f3a8c96a4dc">
      <UserInfo>
        <DisplayName/>
        <AccountId xsi:nil="true"/>
        <AccountType/>
      </UserInfo>
    </Students>
    <Is_Collaboration_Space_Locked xmlns="7e755911-0a26-43c1-b489-5f3a8c96a4dc" xsi:nil="true"/>
    <FolderType xmlns="7e755911-0a26-43c1-b489-5f3a8c96a4dc" xsi:nil="true"/>
    <CultureName xmlns="7e755911-0a26-43c1-b489-5f3a8c96a4dc" xsi:nil="true"/>
    <Distribution_Groups xmlns="7e755911-0a26-43c1-b489-5f3a8c96a4dc" xsi:nil="true"/>
    <Self_Registration_Enabled xmlns="7e755911-0a26-43c1-b489-5f3a8c96a4dc" xsi:nil="true"/>
    <Has_Teacher_Only_SectionGroup xmlns="7e755911-0a26-43c1-b489-5f3a8c96a4dc" xsi:nil="true"/>
    <Invited_Teachers xmlns="7e755911-0a26-43c1-b489-5f3a8c96a4dc" xsi:nil="true"/>
    <LMS_Mappings xmlns="7e755911-0a26-43c1-b489-5f3a8c96a4dc" xsi:nil="true"/>
    <IsNotebookLocked xmlns="7e755911-0a26-43c1-b489-5f3a8c96a4dc" xsi:nil="true"/>
    <Templates xmlns="7e755911-0a26-43c1-b489-5f3a8c96a4dc" xsi:nil="true"/>
    <Self_Registration_Enabled0 xmlns="7e755911-0a26-43c1-b489-5f3a8c96a4dc" xsi:nil="true"/>
  </documentManagement>
</p:properties>
</file>

<file path=customXml/itemProps1.xml><?xml version="1.0" encoding="utf-8"?>
<ds:datastoreItem xmlns:ds="http://schemas.openxmlformats.org/officeDocument/2006/customXml" ds:itemID="{54F5A90F-F0A5-4355-B84C-278D35FCA3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755911-0a26-43c1-b489-5f3a8c96a4dc"/>
    <ds:schemaRef ds:uri="3f2f1f02-de40-4b59-9433-a83019a1c5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0EE01E-2A08-4D3F-B1EC-43C49ADC99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4B62DC-8069-4A1B-AB24-28C5CC415BD7}">
  <ds:schemaRefs>
    <ds:schemaRef ds:uri="http://schemas.microsoft.com/office/infopath/2007/PartnerControls"/>
    <ds:schemaRef ds:uri="http://purl.org/dc/elements/1.1/"/>
    <ds:schemaRef ds:uri="7e755911-0a26-43c1-b489-5f3a8c96a4dc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3f2f1f02-de40-4b59-9433-a83019a1c56b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</vt:i4>
      </vt:variant>
    </vt:vector>
  </HeadingPairs>
  <TitlesOfParts>
    <vt:vector size="8" baseType="lpstr">
      <vt:lpstr>1PP</vt:lpstr>
      <vt:lpstr>1NP</vt:lpstr>
      <vt:lpstr>2NP</vt:lpstr>
      <vt:lpstr>3NP</vt:lpstr>
      <vt:lpstr>3NP mezipatro</vt:lpstr>
      <vt:lpstr>4NP</vt:lpstr>
      <vt:lpstr>'2NP'!Oblast_tisku</vt:lpstr>
      <vt:lpstr>'3NP'!Oblast_tisku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Kolář</dc:creator>
  <cp:lastModifiedBy>Miroslav Kolář</cp:lastModifiedBy>
  <cp:lastPrinted>2022-07-19T06:17:58Z</cp:lastPrinted>
  <dcterms:created xsi:type="dcterms:W3CDTF">2022-07-15T11:57:32Z</dcterms:created>
  <dcterms:modified xsi:type="dcterms:W3CDTF">2022-09-16T12:40:59Z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0x010100FA3E119683A42742A9087613403A104D</vt:lpwstr>
  </property>
</Properties>
</file>